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00" windowHeight="12362" activeTab="0"/>
  </bookViews>
  <sheets>
    <sheet name="F4_BP" sheetId="1" r:id="rId1"/>
  </sheets>
  <definedNames>
    <definedName name="_xlnm.Print_Area" localSheetId="0">'F4_BP'!$A$1:$E$85</definedName>
  </definedNames>
  <calcPr fullCalcOnLoad="1"/>
</workbook>
</file>

<file path=xl/sharedStrings.xml><?xml version="1.0" encoding="utf-8"?>
<sst xmlns="http://schemas.openxmlformats.org/spreadsheetml/2006/main" count="76" uniqueCount="47">
  <si>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</si>
  <si>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</si>
  <si>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</si>
  <si>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</si>
  <si>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</si>
  <si>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</si>
  <si>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</si>
  <si>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</si>
  <si>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</si>
  <si>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</si>
  <si>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</si>
  <si>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</si>
  <si>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</si>
  <si>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</si>
  <si>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</si>
  <si>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</si>
  <si>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</si>
  <si>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</si>
  <si>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</si>
  <si>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</si>
  <si>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</si>
  <si>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</si>
  <si>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</si>
  <si>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</si>
  <si>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</si>
  <si>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</si>
  <si>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</si>
  <si>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</si>
  <si>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</si>
  <si>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</si>
  <si>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</si>
  <si>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</si>
  <si>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</si>
  <si>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</si>
  <si>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</si>
  <si>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</si>
  <si>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</si>
  <si>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</si>
  <si>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</si>
  <si>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</si>
  <si>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</si>
  <si>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</si>
  <si>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IV. Balance Primario (IV = III - E)</t>
  </si>
  <si>
    <t>Poder Legislativo del Estado de Campeche (a)</t>
  </si>
  <si>
    <t>Del 1 de Enero al 30 de Junio de 2021 (b)</t>
  </si>
  <si>
    <t>Diferencias</t>
  </si>
  <si>
    <r>
      <t>B. Egresos Presupuestarios</t>
    </r>
    <r>
      <rPr>
        <b/>
        <vertAlign val="superscript"/>
        <sz val="11"/>
        <color indexed="8"/>
        <rFont val="Arial Narrow"/>
        <family val="2"/>
      </rPr>
      <t>1</t>
    </r>
    <r>
      <rPr>
        <b/>
        <sz val="11"/>
        <color indexed="8"/>
        <rFont val="Arial Narrow"/>
        <family val="2"/>
      </rPr>
      <t xml:space="preserve"> (B = B1+B2)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</si>
</sst>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vertAlign val="superscript"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7" fillId="0" borderId="16" xfId="0" applyFont="1" applyBorder="1" applyAlignment="1">
      <alignment vertical="center"/>
    </xf>
    <xf numFmtId="0" fontId="37" fillId="0" borderId="0" xfId="0" applyFont="1" applyAlignment="1">
      <alignment horizontal="center"/>
    </xf>
    <xf numFmtId="0" fontId="38" fillId="33" borderId="10" xfId="0" applyFont="1" applyFill="1" applyBorder="1" applyAlignment="1">
      <alignment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172" fontId="38" fillId="0" borderId="20" xfId="0" applyNumberFormat="1" applyFont="1" applyBorder="1" applyAlignment="1">
      <alignment vertical="center" wrapText="1"/>
    </xf>
    <xf numFmtId="173" fontId="38" fillId="0" borderId="14" xfId="0" applyNumberFormat="1" applyFont="1" applyBorder="1" applyAlignment="1">
      <alignment vertical="center" wrapText="1"/>
    </xf>
    <xf numFmtId="43" fontId="37" fillId="0" borderId="0" xfId="46" applyFont="1" applyAlignment="1">
      <alignment/>
    </xf>
    <xf numFmtId="43" fontId="38" fillId="0" borderId="0" xfId="46" applyFont="1" applyAlignment="1">
      <alignment/>
    </xf>
    <xf numFmtId="43" fontId="37" fillId="0" borderId="0" xfId="0" applyNumberFormat="1" applyFont="1" applyAlignment="1">
      <alignment/>
    </xf>
    <xf numFmtId="172" fontId="37" fillId="0" borderId="20" xfId="0" applyNumberFormat="1" applyFont="1" applyBorder="1" applyAlignment="1">
      <alignment horizontal="left" vertical="center" wrapText="1" indent="5"/>
    </xf>
    <xf numFmtId="173" fontId="37" fillId="0" borderId="14" xfId="0" applyNumberFormat="1" applyFont="1" applyBorder="1" applyAlignment="1">
      <alignment vertical="center" wrapText="1"/>
    </xf>
    <xf numFmtId="172" fontId="37" fillId="0" borderId="20" xfId="0" applyNumberFormat="1" applyFont="1" applyBorder="1" applyAlignment="1">
      <alignment vertical="center" wrapText="1"/>
    </xf>
    <xf numFmtId="173" fontId="37" fillId="33" borderId="14" xfId="0" applyNumberFormat="1" applyFont="1" applyFill="1" applyBorder="1" applyAlignment="1">
      <alignment vertical="center" wrapText="1"/>
    </xf>
    <xf numFmtId="173" fontId="38" fillId="0" borderId="20" xfId="0" applyNumberFormat="1" applyFont="1" applyBorder="1" applyAlignment="1">
      <alignment vertical="center" wrapText="1"/>
    </xf>
    <xf numFmtId="173" fontId="37" fillId="0" borderId="20" xfId="0" applyNumberFormat="1" applyFont="1" applyBorder="1" applyAlignment="1">
      <alignment vertical="center" wrapText="1"/>
    </xf>
    <xf numFmtId="172" fontId="37" fillId="0" borderId="19" xfId="0" applyNumberFormat="1" applyFont="1" applyBorder="1" applyAlignment="1">
      <alignment vertical="center" wrapText="1"/>
    </xf>
    <xf numFmtId="173" fontId="37" fillId="0" borderId="17" xfId="0" applyNumberFormat="1" applyFont="1" applyBorder="1" applyAlignment="1">
      <alignment vertical="center" wrapText="1"/>
    </xf>
    <xf numFmtId="172" fontId="37" fillId="0" borderId="21" xfId="0" applyNumberFormat="1" applyFont="1" applyBorder="1" applyAlignment="1">
      <alignment vertical="center"/>
    </xf>
    <xf numFmtId="172" fontId="38" fillId="33" borderId="22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horizontal="center" vertical="center" wrapText="1"/>
    </xf>
    <xf numFmtId="172" fontId="37" fillId="0" borderId="18" xfId="0" applyNumberFormat="1" applyFont="1" applyBorder="1" applyAlignment="1">
      <alignment vertical="center" wrapText="1"/>
    </xf>
    <xf numFmtId="172" fontId="38" fillId="0" borderId="19" xfId="0" applyNumberFormat="1" applyFont="1" applyBorder="1" applyAlignment="1">
      <alignment vertical="center" wrapText="1"/>
    </xf>
    <xf numFmtId="173" fontId="38" fillId="0" borderId="17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3" fontId="37" fillId="0" borderId="0" xfId="0" applyNumberFormat="1" applyFont="1" applyAlignment="1">
      <alignment/>
    </xf>
    <xf numFmtId="172" fontId="38" fillId="33" borderId="10" xfId="0" applyNumberFormat="1" applyFont="1" applyFill="1" applyBorder="1" applyAlignment="1">
      <alignment vertical="center"/>
    </xf>
    <xf numFmtId="173" fontId="38" fillId="33" borderId="18" xfId="0" applyNumberFormat="1" applyFont="1" applyFill="1" applyBorder="1" applyAlignment="1">
      <alignment horizontal="center" vertical="center" wrapText="1"/>
    </xf>
    <xf numFmtId="173" fontId="38" fillId="33" borderId="18" xfId="0" applyNumberFormat="1" applyFont="1" applyFill="1" applyBorder="1" applyAlignment="1">
      <alignment horizontal="center" vertical="center"/>
    </xf>
    <xf numFmtId="173" fontId="38" fillId="33" borderId="12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vertical="center"/>
    </xf>
    <xf numFmtId="173" fontId="38" fillId="33" borderId="19" xfId="0" applyNumberFormat="1" applyFont="1" applyFill="1" applyBorder="1" applyAlignment="1">
      <alignment horizontal="center" vertical="center" wrapText="1"/>
    </xf>
    <xf numFmtId="173" fontId="38" fillId="33" borderId="19" xfId="0" applyNumberFormat="1" applyFont="1" applyFill="1" applyBorder="1" applyAlignment="1">
      <alignment horizontal="center" vertical="center"/>
    </xf>
    <xf numFmtId="173" fontId="38" fillId="33" borderId="17" xfId="0" applyNumberFormat="1" applyFont="1" applyFill="1" applyBorder="1" applyAlignment="1">
      <alignment horizontal="center" vertical="center"/>
    </xf>
    <xf numFmtId="172" fontId="37" fillId="0" borderId="18" xfId="0" applyNumberFormat="1" applyFont="1" applyBorder="1" applyAlignment="1">
      <alignment vertical="center"/>
    </xf>
    <xf numFmtId="173" fontId="37" fillId="0" borderId="14" xfId="0" applyNumberFormat="1" applyFont="1" applyBorder="1" applyAlignment="1">
      <alignment vertical="center"/>
    </xf>
    <xf numFmtId="172" fontId="38" fillId="0" borderId="20" xfId="0" applyNumberFormat="1" applyFont="1" applyBorder="1" applyAlignment="1">
      <alignment vertical="center"/>
    </xf>
    <xf numFmtId="173" fontId="38" fillId="0" borderId="14" xfId="0" applyNumberFormat="1" applyFont="1" applyBorder="1" applyAlignment="1">
      <alignment vertical="center"/>
    </xf>
    <xf numFmtId="172" fontId="37" fillId="0" borderId="20" xfId="0" applyNumberFormat="1" applyFont="1" applyBorder="1" applyAlignment="1">
      <alignment horizontal="left" vertical="center" indent="5"/>
    </xf>
    <xf numFmtId="173" fontId="37" fillId="0" borderId="20" xfId="0" applyNumberFormat="1" applyFont="1" applyBorder="1" applyAlignment="1">
      <alignment vertical="center"/>
    </xf>
    <xf numFmtId="173" fontId="38" fillId="0" borderId="20" xfId="0" applyNumberFormat="1" applyFont="1" applyBorder="1" applyAlignment="1">
      <alignment vertical="center"/>
    </xf>
    <xf numFmtId="172" fontId="38" fillId="0" borderId="19" xfId="0" applyNumberFormat="1" applyFont="1" applyBorder="1" applyAlignment="1">
      <alignment vertical="center"/>
    </xf>
    <xf numFmtId="173" fontId="38" fillId="0" borderId="17" xfId="0" applyNumberFormat="1" applyFont="1" applyBorder="1" applyAlignment="1">
      <alignment vertical="center"/>
    </xf>
    <xf numFmtId="173" fontId="38" fillId="0" borderId="19" xfId="0" applyNumberFormat="1" applyFont="1" applyBorder="1" applyAlignment="1">
      <alignment vertical="center"/>
    </xf>
    <xf numFmtId="172" fontId="37" fillId="0" borderId="20" xfId="0" applyNumberFormat="1" applyFont="1" applyBorder="1" applyAlignment="1">
      <alignment vertical="center"/>
    </xf>
    <xf numFmtId="172" fontId="37" fillId="0" borderId="20" xfId="0" applyNumberFormat="1" applyFont="1" applyBorder="1" applyAlignment="1">
      <alignment horizontal="justify" vertical="center"/>
    </xf>
    <xf numFmtId="172" fontId="37" fillId="0" borderId="20" xfId="0" applyNumberFormat="1" applyFont="1" applyBorder="1" applyAlignment="1">
      <alignment horizontal="left" vertical="center" indent="1"/>
    </xf>
    <xf numFmtId="173" fontId="37" fillId="34" borderId="14" xfId="0" applyNumberFormat="1" applyFont="1" applyFill="1" applyBorder="1" applyAlignment="1">
      <alignment vertical="center"/>
    </xf>
    <xf numFmtId="172" fontId="38" fillId="0" borderId="20" xfId="0" applyNumberFormat="1" applyFont="1" applyBorder="1" applyAlignment="1">
      <alignment horizontal="left" vertical="center" indent="1"/>
    </xf>
    <xf numFmtId="172" fontId="38" fillId="0" borderId="20" xfId="0" applyNumberFormat="1" applyFont="1" applyBorder="1" applyAlignment="1">
      <alignment horizontal="left" vertical="center" wrapText="1" indent="1"/>
    </xf>
    <xf numFmtId="172" fontId="37" fillId="0" borderId="20" xfId="0" applyNumberFormat="1" applyFont="1" applyBorder="1" applyAlignment="1">
      <alignment horizontal="left" vertical="center" wrapText="1" indent="1"/>
    </xf>
    <xf numFmtId="172" fontId="38" fillId="0" borderId="17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5"/>
  <sheetViews>
    <sheetView tabSelected="1" view="pageBreakPreview" zoomScale="85" zoomScaleSheetLayoutView="85" zoomScalePageLayoutView="0" workbookViewId="0" topLeftCell="B1">
      <pane ySplit="8" topLeftCell="A60" activePane="bottomLeft" state="frozen"/>
      <selection pane="topLeft" activeCell="A1" sqref="A1"/>
      <selection pane="bottomLeft" activeCell="H72" sqref="H72"/>
    </sheetView>
  </sheetViews>
  <sheetFormatPr defaultColWidth="11.421875" defaultRowHeight="15"/>
  <cols>
    <col min="1" max="1" width="4.8515625" style="1" customWidth="1"/>
    <col min="2" max="2" width="79.00390625" style="1" customWidth="1"/>
    <col min="3" max="3" width="17.7109375" style="1" customWidth="1"/>
    <col min="4" max="4" width="18.00390625" style="1" customWidth="1"/>
    <col min="5" max="5" width="20.8515625" style="1" customWidth="1"/>
    <col min="6" max="6" width="11.421875" style="1" customWidth="1"/>
    <col min="7" max="7" width="14.7109375" style="1" bestFit="1" customWidth="1"/>
    <col min="8" max="9" width="12.421875" style="1" bestFit="1" customWidth="1"/>
    <col min="10" max="10" width="11.421875" style="1" customWidth="1"/>
    <col min="11" max="11" width="13.28125" style="1" bestFit="1" customWidth="1"/>
    <col min="12" max="12" width="12.7109375" style="1" bestFit="1" customWidth="1"/>
    <col min="13" max="13" width="12.421875" style="1" bestFit="1" customWidth="1"/>
    <col min="14" max="16384" width="11.421875" style="1" customWidth="1"/>
  </cols>
  <sheetData>
    <row r="1" s="1" customFormat="1" ht="15" thickBot="1"/>
    <row r="2" spans="2:5" s="1" customFormat="1" ht="14.25">
      <c r="B2" s="2" t="s">
        <v>43</v>
      </c>
      <c r="C2" s="3"/>
      <c r="D2" s="3"/>
      <c r="E2" s="4"/>
    </row>
    <row r="3" spans="2:5" s="1" customFormat="1" ht="14.25">
      <c r="B3" s="5" t="s">
        <v>0</v>
      </c>
      <c r="C3" s="6"/>
      <c r="D3" s="6"/>
      <c r="E3" s="7"/>
    </row>
    <row r="4" spans="2:5" s="1" customFormat="1" ht="14.25">
      <c r="B4" s="5" t="s">
        <v>44</v>
      </c>
      <c r="C4" s="6"/>
      <c r="D4" s="6"/>
      <c r="E4" s="7"/>
    </row>
    <row r="5" spans="2:5" s="1" customFormat="1" ht="15" thickBot="1">
      <c r="B5" s="8" t="s">
        <v>1</v>
      </c>
      <c r="C5" s="9"/>
      <c r="D5" s="9"/>
      <c r="E5" s="10"/>
    </row>
    <row r="6" spans="2:13" s="1" customFormat="1" ht="15" thickBot="1">
      <c r="B6" s="11"/>
      <c r="C6" s="11"/>
      <c r="D6" s="11"/>
      <c r="E6" s="11"/>
      <c r="K6" s="12" t="s">
        <v>45</v>
      </c>
      <c r="L6" s="12"/>
      <c r="M6" s="12"/>
    </row>
    <row r="7" spans="2:9" s="1" customFormat="1" ht="14.25">
      <c r="B7" s="13" t="s">
        <v>2</v>
      </c>
      <c r="C7" s="14" t="s">
        <v>3</v>
      </c>
      <c r="D7" s="15" t="s">
        <v>5</v>
      </c>
      <c r="E7" s="14" t="s">
        <v>6</v>
      </c>
      <c r="G7" s="14" t="s">
        <v>3</v>
      </c>
      <c r="H7" s="15" t="s">
        <v>5</v>
      </c>
      <c r="I7" s="14" t="s">
        <v>6</v>
      </c>
    </row>
    <row r="8" spans="2:9" s="1" customFormat="1" ht="15" thickBot="1">
      <c r="B8" s="16"/>
      <c r="C8" s="17" t="s">
        <v>4</v>
      </c>
      <c r="D8" s="18"/>
      <c r="E8" s="17" t="s">
        <v>7</v>
      </c>
      <c r="G8" s="17" t="s">
        <v>4</v>
      </c>
      <c r="H8" s="18"/>
      <c r="I8" s="17" t="s">
        <v>7</v>
      </c>
    </row>
    <row r="9" spans="2:13" s="1" customFormat="1" ht="14.25">
      <c r="B9" s="19" t="s">
        <v>8</v>
      </c>
      <c r="C9" s="20">
        <f>SUM(C10:C12)</f>
        <v>242346479</v>
      </c>
      <c r="D9" s="20">
        <f>SUM(D10:D12)</f>
        <v>124304046.49</v>
      </c>
      <c r="E9" s="20">
        <f>SUM(E10:E12)</f>
        <v>124304046.49</v>
      </c>
      <c r="G9" s="21">
        <v>46702295</v>
      </c>
      <c r="H9" s="22">
        <f>SUM(H10:H11)</f>
        <v>25610129.509999998</v>
      </c>
      <c r="I9" s="22">
        <f>SUM(I10:I11)</f>
        <v>25610129.509999998</v>
      </c>
      <c r="J9" s="21"/>
      <c r="K9" s="23">
        <f>C9-G9</f>
        <v>195644184</v>
      </c>
      <c r="L9" s="23">
        <f aca="true" t="shared" si="0" ref="L9:M19">D9-H9</f>
        <v>98693916.97999999</v>
      </c>
      <c r="M9" s="23">
        <f t="shared" si="0"/>
        <v>98693916.97999999</v>
      </c>
    </row>
    <row r="10" spans="2:13" s="1" customFormat="1" ht="14.25">
      <c r="B10" s="24" t="s">
        <v>9</v>
      </c>
      <c r="C10" s="25">
        <v>242346479</v>
      </c>
      <c r="D10" s="25">
        <f>123108482.3-906.08</f>
        <v>123107576.22</v>
      </c>
      <c r="E10" s="25">
        <f>123108482.3-906.08</f>
        <v>123107576.22</v>
      </c>
      <c r="G10" s="21">
        <v>46702295</v>
      </c>
      <c r="H10" s="21">
        <v>24413659.24</v>
      </c>
      <c r="I10" s="21">
        <v>24413659.24</v>
      </c>
      <c r="J10" s="21"/>
      <c r="K10" s="23">
        <f aca="true" t="shared" si="1" ref="K10:K19">C10-G10</f>
        <v>195644184</v>
      </c>
      <c r="L10" s="23">
        <f t="shared" si="0"/>
        <v>98693916.98</v>
      </c>
      <c r="M10" s="23">
        <f t="shared" si="0"/>
        <v>98693916.98</v>
      </c>
    </row>
    <row r="11" spans="2:13" s="1" customFormat="1" ht="14.25">
      <c r="B11" s="24" t="s">
        <v>10</v>
      </c>
      <c r="C11" s="25">
        <v>0</v>
      </c>
      <c r="D11" s="25">
        <f>1195564.19+906.08</f>
        <v>1196470.27</v>
      </c>
      <c r="E11" s="25">
        <f>1195564.19+906.08</f>
        <v>1196470.27</v>
      </c>
      <c r="G11" s="21">
        <v>0</v>
      </c>
      <c r="H11" s="21">
        <v>1196470.27</v>
      </c>
      <c r="I11" s="21">
        <v>1196470.27</v>
      </c>
      <c r="J11" s="21"/>
      <c r="K11" s="23">
        <f t="shared" si="1"/>
        <v>0</v>
      </c>
      <c r="L11" s="23">
        <f t="shared" si="0"/>
        <v>0</v>
      </c>
      <c r="M11" s="23">
        <f t="shared" si="0"/>
        <v>0</v>
      </c>
    </row>
    <row r="12" spans="2:13" s="1" customFormat="1" ht="14.25">
      <c r="B12" s="24" t="s">
        <v>11</v>
      </c>
      <c r="C12" s="25">
        <f>C48</f>
        <v>0</v>
      </c>
      <c r="D12" s="25">
        <f>D48</f>
        <v>0</v>
      </c>
      <c r="E12" s="25">
        <f>E48</f>
        <v>0</v>
      </c>
      <c r="G12" s="21">
        <v>0</v>
      </c>
      <c r="H12" s="21"/>
      <c r="I12" s="21"/>
      <c r="J12" s="21"/>
      <c r="K12" s="23">
        <f t="shared" si="1"/>
        <v>0</v>
      </c>
      <c r="L12" s="23">
        <f t="shared" si="0"/>
        <v>0</v>
      </c>
      <c r="M12" s="23">
        <f t="shared" si="0"/>
        <v>0</v>
      </c>
    </row>
    <row r="13" spans="2:13" s="1" customFormat="1" ht="14.25">
      <c r="B13" s="19"/>
      <c r="C13" s="25"/>
      <c r="D13" s="25"/>
      <c r="E13" s="25"/>
      <c r="G13" s="21"/>
      <c r="H13" s="21"/>
      <c r="I13" s="21"/>
      <c r="J13" s="21"/>
      <c r="K13" s="23">
        <f t="shared" si="1"/>
        <v>0</v>
      </c>
      <c r="L13" s="23">
        <f t="shared" si="0"/>
        <v>0</v>
      </c>
      <c r="M13" s="23">
        <f t="shared" si="0"/>
        <v>0</v>
      </c>
    </row>
    <row r="14" spans="2:13" s="1" customFormat="1" ht="16.5">
      <c r="B14" s="19" t="s">
        <v>46</v>
      </c>
      <c r="C14" s="20">
        <f>SUM(C15:C16)</f>
        <v>242346479</v>
      </c>
      <c r="D14" s="20">
        <f>SUM(D15:D16)</f>
        <v>119386835.89999999</v>
      </c>
      <c r="E14" s="20">
        <f>SUM(E15:E16)</f>
        <v>110342497.13</v>
      </c>
      <c r="G14" s="21">
        <v>46702295</v>
      </c>
      <c r="H14" s="22">
        <f>SUM(H15:H16)</f>
        <v>22246802.05</v>
      </c>
      <c r="I14" s="22">
        <f>SUM(I15:I16)</f>
        <v>20234599.67</v>
      </c>
      <c r="J14" s="21"/>
      <c r="K14" s="23">
        <f t="shared" si="1"/>
        <v>195644184</v>
      </c>
      <c r="L14" s="23">
        <f t="shared" si="0"/>
        <v>97140033.85</v>
      </c>
      <c r="M14" s="23">
        <f t="shared" si="0"/>
        <v>90107897.46</v>
      </c>
    </row>
    <row r="15" spans="2:13" s="1" customFormat="1" ht="14.25">
      <c r="B15" s="24" t="s">
        <v>12</v>
      </c>
      <c r="C15" s="25">
        <v>242346479</v>
      </c>
      <c r="D15" s="25">
        <f>121523471.44-2943405.54</f>
        <v>118580065.89999999</v>
      </c>
      <c r="E15" s="25">
        <f>112479132.67-2943405.54</f>
        <v>109535727.13</v>
      </c>
      <c r="G15" s="21">
        <v>46702295</v>
      </c>
      <c r="H15" s="21">
        <v>21440032.05</v>
      </c>
      <c r="I15" s="21">
        <v>19427829.67</v>
      </c>
      <c r="J15" s="21"/>
      <c r="K15" s="23">
        <f t="shared" si="1"/>
        <v>195644184</v>
      </c>
      <c r="L15" s="23">
        <f t="shared" si="0"/>
        <v>97140033.85</v>
      </c>
      <c r="M15" s="23">
        <f t="shared" si="0"/>
        <v>90107897.46</v>
      </c>
    </row>
    <row r="16" spans="2:13" s="1" customFormat="1" ht="14.25">
      <c r="B16" s="24" t="s">
        <v>13</v>
      </c>
      <c r="C16" s="25">
        <v>0</v>
      </c>
      <c r="D16" s="25">
        <v>806770</v>
      </c>
      <c r="E16" s="25">
        <v>806770</v>
      </c>
      <c r="G16" s="21"/>
      <c r="H16" s="21">
        <v>806770</v>
      </c>
      <c r="I16" s="21">
        <v>806770</v>
      </c>
      <c r="J16" s="21"/>
      <c r="K16" s="23">
        <f t="shared" si="1"/>
        <v>0</v>
      </c>
      <c r="L16" s="23">
        <f t="shared" si="0"/>
        <v>0</v>
      </c>
      <c r="M16" s="23">
        <f t="shared" si="0"/>
        <v>0</v>
      </c>
    </row>
    <row r="17" spans="2:13" s="1" customFormat="1" ht="14.25">
      <c r="B17" s="26"/>
      <c r="C17" s="25"/>
      <c r="D17" s="25"/>
      <c r="E17" s="25"/>
      <c r="G17" s="21"/>
      <c r="H17" s="21"/>
      <c r="I17" s="21"/>
      <c r="J17" s="21"/>
      <c r="K17" s="23">
        <f t="shared" si="1"/>
        <v>0</v>
      </c>
      <c r="L17" s="23">
        <f t="shared" si="0"/>
        <v>0</v>
      </c>
      <c r="M17" s="23">
        <f t="shared" si="0"/>
        <v>0</v>
      </c>
    </row>
    <row r="18" spans="2:13" s="1" customFormat="1" ht="14.25">
      <c r="B18" s="19" t="s">
        <v>14</v>
      </c>
      <c r="C18" s="27"/>
      <c r="D18" s="20">
        <f>SUM(D19:D20)</f>
        <v>2943405.54</v>
      </c>
      <c r="E18" s="20">
        <f>SUM(E19:E20)</f>
        <v>2943405.54</v>
      </c>
      <c r="G18" s="21"/>
      <c r="H18" s="22">
        <v>2943405.54</v>
      </c>
      <c r="I18" s="22">
        <v>2943405.54</v>
      </c>
      <c r="J18" s="21"/>
      <c r="K18" s="23">
        <f t="shared" si="1"/>
        <v>0</v>
      </c>
      <c r="L18" s="23">
        <f t="shared" si="0"/>
        <v>0</v>
      </c>
      <c r="M18" s="23">
        <f t="shared" si="0"/>
        <v>0</v>
      </c>
    </row>
    <row r="19" spans="2:13" s="1" customFormat="1" ht="28.5">
      <c r="B19" s="24" t="s">
        <v>15</v>
      </c>
      <c r="C19" s="27"/>
      <c r="D19" s="25">
        <v>2943405.54</v>
      </c>
      <c r="E19" s="25">
        <v>2943405.54</v>
      </c>
      <c r="G19" s="21"/>
      <c r="H19" s="21">
        <f>SUM(H18)</f>
        <v>2943405.54</v>
      </c>
      <c r="I19" s="21">
        <v>2943405.54</v>
      </c>
      <c r="J19" s="21"/>
      <c r="K19" s="23">
        <f t="shared" si="1"/>
        <v>0</v>
      </c>
      <c r="L19" s="23">
        <f t="shared" si="0"/>
        <v>0</v>
      </c>
      <c r="M19" s="23">
        <f t="shared" si="0"/>
        <v>0</v>
      </c>
    </row>
    <row r="20" spans="2:10" s="1" customFormat="1" ht="28.5">
      <c r="B20" s="24" t="s">
        <v>16</v>
      </c>
      <c r="C20" s="27"/>
      <c r="D20" s="25"/>
      <c r="E20" s="25"/>
      <c r="G20" s="21"/>
      <c r="H20" s="21"/>
      <c r="I20" s="21"/>
      <c r="J20" s="21"/>
    </row>
    <row r="21" spans="2:10" s="1" customFormat="1" ht="14.25">
      <c r="B21" s="26"/>
      <c r="C21" s="25"/>
      <c r="D21" s="25"/>
      <c r="E21" s="25"/>
      <c r="G21" s="21"/>
      <c r="H21" s="21"/>
      <c r="I21" s="21"/>
      <c r="J21" s="21"/>
    </row>
    <row r="22" spans="2:10" s="1" customFormat="1" ht="14.25">
      <c r="B22" s="19" t="s">
        <v>17</v>
      </c>
      <c r="C22" s="20">
        <f>C9-C14+C18</f>
        <v>0</v>
      </c>
      <c r="D22" s="28">
        <f>D9-D14+D18</f>
        <v>7860616.130000004</v>
      </c>
      <c r="E22" s="28">
        <f>E9-E14+E18</f>
        <v>16904954.9</v>
      </c>
      <c r="G22" s="21"/>
      <c r="H22" s="21"/>
      <c r="I22" s="21"/>
      <c r="J22" s="21"/>
    </row>
    <row r="23" spans="2:10" s="1" customFormat="1" ht="14.25">
      <c r="B23" s="19"/>
      <c r="C23" s="25"/>
      <c r="D23" s="29"/>
      <c r="E23" s="29"/>
      <c r="G23" s="21"/>
      <c r="H23" s="21"/>
      <c r="I23" s="21"/>
      <c r="J23" s="21"/>
    </row>
    <row r="24" spans="2:5" s="1" customFormat="1" ht="14.25">
      <c r="B24" s="19" t="s">
        <v>18</v>
      </c>
      <c r="C24" s="20">
        <f>C22-C12</f>
        <v>0</v>
      </c>
      <c r="D24" s="28">
        <f>D22-D12</f>
        <v>7860616.130000004</v>
      </c>
      <c r="E24" s="28">
        <f>E22-E12</f>
        <v>16904954.9</v>
      </c>
    </row>
    <row r="25" spans="2:5" s="1" customFormat="1" ht="14.25">
      <c r="B25" s="19"/>
      <c r="C25" s="25"/>
      <c r="D25" s="29"/>
      <c r="E25" s="29"/>
    </row>
    <row r="26" spans="2:5" s="1" customFormat="1" ht="28.5">
      <c r="B26" s="19" t="s">
        <v>19</v>
      </c>
      <c r="C26" s="20">
        <f>C24-C18</f>
        <v>0</v>
      </c>
      <c r="D26" s="20">
        <f>D24-D18</f>
        <v>4917210.590000004</v>
      </c>
      <c r="E26" s="20">
        <f>E24-E18</f>
        <v>13961549.36</v>
      </c>
    </row>
    <row r="27" spans="2:5" s="1" customFormat="1" ht="15" thickBot="1">
      <c r="B27" s="30"/>
      <c r="C27" s="31"/>
      <c r="D27" s="31"/>
      <c r="E27" s="31"/>
    </row>
    <row r="28" spans="2:5" s="1" customFormat="1" ht="15" thickBot="1">
      <c r="B28" s="32"/>
      <c r="C28" s="32"/>
      <c r="D28" s="32"/>
      <c r="E28" s="32"/>
    </row>
    <row r="29" spans="2:5" s="1" customFormat="1" ht="15" thickBot="1">
      <c r="B29" s="33" t="s">
        <v>20</v>
      </c>
      <c r="C29" s="34" t="s">
        <v>21</v>
      </c>
      <c r="D29" s="34" t="s">
        <v>5</v>
      </c>
      <c r="E29" s="34" t="s">
        <v>22</v>
      </c>
    </row>
    <row r="30" spans="2:5" s="1" customFormat="1" ht="14.25">
      <c r="B30" s="35"/>
      <c r="C30" s="25"/>
      <c r="D30" s="25"/>
      <c r="E30" s="25"/>
    </row>
    <row r="31" spans="2:5" s="1" customFormat="1" ht="14.25">
      <c r="B31" s="19" t="s">
        <v>23</v>
      </c>
      <c r="C31" s="20">
        <f>SUM(C32:C33)</f>
        <v>0</v>
      </c>
      <c r="D31" s="28">
        <f>SUM(D32:D33)</f>
        <v>0</v>
      </c>
      <c r="E31" s="28">
        <f>SUM(E32:E33)</f>
        <v>0</v>
      </c>
    </row>
    <row r="32" spans="2:5" s="1" customFormat="1" ht="14.25">
      <c r="B32" s="24" t="s">
        <v>24</v>
      </c>
      <c r="C32" s="25"/>
      <c r="D32" s="29"/>
      <c r="E32" s="29"/>
    </row>
    <row r="33" spans="2:5" s="1" customFormat="1" ht="14.25">
      <c r="B33" s="24" t="s">
        <v>25</v>
      </c>
      <c r="C33" s="25"/>
      <c r="D33" s="29"/>
      <c r="E33" s="29"/>
    </row>
    <row r="34" spans="2:5" s="1" customFormat="1" ht="14.25">
      <c r="B34" s="19"/>
      <c r="C34" s="25"/>
      <c r="D34" s="25"/>
      <c r="E34" s="25"/>
    </row>
    <row r="35" spans="2:5" s="1" customFormat="1" ht="14.25">
      <c r="B35" s="19" t="s">
        <v>42</v>
      </c>
      <c r="C35" s="20">
        <f>C26-C31</f>
        <v>0</v>
      </c>
      <c r="D35" s="20">
        <f>D26-D31</f>
        <v>4917210.590000004</v>
      </c>
      <c r="E35" s="20">
        <f>E26-E31</f>
        <v>13961549.36</v>
      </c>
    </row>
    <row r="36" spans="2:5" s="1" customFormat="1" ht="7.5" customHeight="1" thickBot="1">
      <c r="B36" s="36"/>
      <c r="C36" s="37"/>
      <c r="D36" s="37"/>
      <c r="E36" s="37"/>
    </row>
    <row r="37" spans="2:5" s="1" customFormat="1" ht="15" thickBot="1">
      <c r="B37" s="38"/>
      <c r="C37" s="39"/>
      <c r="D37" s="39"/>
      <c r="E37" s="39"/>
    </row>
    <row r="38" spans="2:5" s="1" customFormat="1" ht="14.25">
      <c r="B38" s="40" t="s">
        <v>20</v>
      </c>
      <c r="C38" s="41" t="s">
        <v>26</v>
      </c>
      <c r="D38" s="42" t="s">
        <v>5</v>
      </c>
      <c r="E38" s="43" t="s">
        <v>6</v>
      </c>
    </row>
    <row r="39" spans="2:5" s="1" customFormat="1" ht="15" thickBot="1">
      <c r="B39" s="44"/>
      <c r="C39" s="45"/>
      <c r="D39" s="46"/>
      <c r="E39" s="47" t="s">
        <v>22</v>
      </c>
    </row>
    <row r="40" spans="2:5" s="1" customFormat="1" ht="14.25">
      <c r="B40" s="48"/>
      <c r="C40" s="49"/>
      <c r="D40" s="49"/>
      <c r="E40" s="49"/>
    </row>
    <row r="41" spans="2:5" s="1" customFormat="1" ht="14.25">
      <c r="B41" s="50" t="s">
        <v>27</v>
      </c>
      <c r="C41" s="51">
        <f>SUM(C42:C43)</f>
        <v>0</v>
      </c>
      <c r="D41" s="51">
        <f>SUM(D42:D43)</f>
        <v>0</v>
      </c>
      <c r="E41" s="51">
        <f>SUM(E42:E43)</f>
        <v>0</v>
      </c>
    </row>
    <row r="42" spans="2:5" s="1" customFormat="1" ht="14.25">
      <c r="B42" s="52" t="s">
        <v>28</v>
      </c>
      <c r="C42" s="49"/>
      <c r="D42" s="53"/>
      <c r="E42" s="53"/>
    </row>
    <row r="43" spans="2:5" s="1" customFormat="1" ht="14.25">
      <c r="B43" s="52" t="s">
        <v>29</v>
      </c>
      <c r="C43" s="49"/>
      <c r="D43" s="53"/>
      <c r="E43" s="53"/>
    </row>
    <row r="44" spans="2:5" s="1" customFormat="1" ht="14.25">
      <c r="B44" s="50" t="s">
        <v>30</v>
      </c>
      <c r="C44" s="51">
        <f>SUM(C45:C46)</f>
        <v>0</v>
      </c>
      <c r="D44" s="51">
        <f>SUM(D45:D46)</f>
        <v>0</v>
      </c>
      <c r="E44" s="51">
        <f>SUM(E45:E46)</f>
        <v>0</v>
      </c>
    </row>
    <row r="45" spans="2:5" s="1" customFormat="1" ht="14.25">
      <c r="B45" s="52" t="s">
        <v>31</v>
      </c>
      <c r="C45" s="49"/>
      <c r="D45" s="53"/>
      <c r="E45" s="53"/>
    </row>
    <row r="46" spans="2:5" s="1" customFormat="1" ht="14.25">
      <c r="B46" s="52" t="s">
        <v>32</v>
      </c>
      <c r="C46" s="49"/>
      <c r="D46" s="53"/>
      <c r="E46" s="53"/>
    </row>
    <row r="47" spans="2:5" s="1" customFormat="1" ht="14.25">
      <c r="B47" s="50"/>
      <c r="C47" s="49"/>
      <c r="D47" s="49"/>
      <c r="E47" s="49"/>
    </row>
    <row r="48" spans="2:5" s="1" customFormat="1" ht="14.25">
      <c r="B48" s="50" t="s">
        <v>33</v>
      </c>
      <c r="C48" s="51">
        <f>C41-C44</f>
        <v>0</v>
      </c>
      <c r="D48" s="54">
        <f>D41-D44</f>
        <v>0</v>
      </c>
      <c r="E48" s="54">
        <f>E41-E44</f>
        <v>0</v>
      </c>
    </row>
    <row r="49" spans="2:5" s="1" customFormat="1" ht="6" customHeight="1" thickBot="1">
      <c r="B49" s="55"/>
      <c r="C49" s="56"/>
      <c r="D49" s="57"/>
      <c r="E49" s="57"/>
    </row>
    <row r="50" spans="2:5" s="1" customFormat="1" ht="15" thickBot="1">
      <c r="B50" s="38"/>
      <c r="C50" s="39"/>
      <c r="D50" s="39"/>
      <c r="E50" s="39"/>
    </row>
    <row r="51" spans="2:5" s="1" customFormat="1" ht="14.25">
      <c r="B51" s="40" t="s">
        <v>20</v>
      </c>
      <c r="C51" s="43" t="s">
        <v>3</v>
      </c>
      <c r="D51" s="42" t="s">
        <v>5</v>
      </c>
      <c r="E51" s="43" t="s">
        <v>6</v>
      </c>
    </row>
    <row r="52" spans="2:5" s="1" customFormat="1" ht="15" thickBot="1">
      <c r="B52" s="44"/>
      <c r="C52" s="47" t="s">
        <v>21</v>
      </c>
      <c r="D52" s="46"/>
      <c r="E52" s="47" t="s">
        <v>22</v>
      </c>
    </row>
    <row r="53" spans="2:5" s="1" customFormat="1" ht="6" customHeight="1">
      <c r="B53" s="48"/>
      <c r="C53" s="49"/>
      <c r="D53" s="49"/>
      <c r="E53" s="49"/>
    </row>
    <row r="54" spans="2:5" s="1" customFormat="1" ht="14.25">
      <c r="B54" s="58" t="s">
        <v>34</v>
      </c>
      <c r="C54" s="49">
        <f>C10</f>
        <v>242346479</v>
      </c>
      <c r="D54" s="53">
        <f>D10</f>
        <v>123107576.22</v>
      </c>
      <c r="E54" s="53">
        <f>E10</f>
        <v>123107576.22</v>
      </c>
    </row>
    <row r="55" spans="2:5" s="1" customFormat="1" ht="7.5" customHeight="1">
      <c r="B55" s="58"/>
      <c r="C55" s="49"/>
      <c r="D55" s="53"/>
      <c r="E55" s="53"/>
    </row>
    <row r="56" spans="2:5" s="1" customFormat="1" ht="28.5">
      <c r="B56" s="59" t="s">
        <v>35</v>
      </c>
      <c r="C56" s="49">
        <f>C42-C45</f>
        <v>0</v>
      </c>
      <c r="D56" s="53">
        <f>D42-D45</f>
        <v>0</v>
      </c>
      <c r="E56" s="53">
        <f>E42-E45</f>
        <v>0</v>
      </c>
    </row>
    <row r="57" spans="2:5" s="1" customFormat="1" ht="14.25">
      <c r="B57" s="52" t="s">
        <v>28</v>
      </c>
      <c r="C57" s="49">
        <f>C42</f>
        <v>0</v>
      </c>
      <c r="D57" s="53">
        <f>D42</f>
        <v>0</v>
      </c>
      <c r="E57" s="53">
        <f>E42</f>
        <v>0</v>
      </c>
    </row>
    <row r="58" spans="2:5" s="1" customFormat="1" ht="14.25">
      <c r="B58" s="52" t="s">
        <v>31</v>
      </c>
      <c r="C58" s="49">
        <f>C45</f>
        <v>0</v>
      </c>
      <c r="D58" s="53">
        <f>D45</f>
        <v>0</v>
      </c>
      <c r="E58" s="53">
        <f>E45</f>
        <v>0</v>
      </c>
    </row>
    <row r="59" spans="2:5" s="1" customFormat="1" ht="14.25">
      <c r="B59" s="60"/>
      <c r="C59" s="49"/>
      <c r="D59" s="53"/>
      <c r="E59" s="53"/>
    </row>
    <row r="60" spans="2:5" s="1" customFormat="1" ht="14.25">
      <c r="B60" s="60" t="s">
        <v>12</v>
      </c>
      <c r="C60" s="49">
        <f>C15</f>
        <v>242346479</v>
      </c>
      <c r="D60" s="49">
        <f>D15</f>
        <v>118580065.89999999</v>
      </c>
      <c r="E60" s="49">
        <f>E15</f>
        <v>109535727.13</v>
      </c>
    </row>
    <row r="61" spans="2:5" s="1" customFormat="1" ht="14.25">
      <c r="B61" s="60"/>
      <c r="C61" s="49"/>
      <c r="D61" s="49"/>
      <c r="E61" s="49"/>
    </row>
    <row r="62" spans="2:5" s="1" customFormat="1" ht="14.25">
      <c r="B62" s="60" t="s">
        <v>15</v>
      </c>
      <c r="C62" s="61"/>
      <c r="D62" s="49">
        <f>D19</f>
        <v>2943405.54</v>
      </c>
      <c r="E62" s="49">
        <f>E19</f>
        <v>2943405.54</v>
      </c>
    </row>
    <row r="63" spans="2:5" s="1" customFormat="1" ht="14.25">
      <c r="B63" s="60"/>
      <c r="C63" s="49"/>
      <c r="D63" s="49"/>
      <c r="E63" s="49"/>
    </row>
    <row r="64" spans="2:5" s="1" customFormat="1" ht="14.25">
      <c r="B64" s="62" t="s">
        <v>36</v>
      </c>
      <c r="C64" s="51">
        <f>C54+C56-C60+C62</f>
        <v>0</v>
      </c>
      <c r="D64" s="54">
        <f>D54+D56-D60+D62</f>
        <v>7470915.860000008</v>
      </c>
      <c r="E64" s="54">
        <f>E54+E56-E60+E62</f>
        <v>16515254.630000003</v>
      </c>
    </row>
    <row r="65" spans="2:5" s="1" customFormat="1" ht="14.25">
      <c r="B65" s="62"/>
      <c r="C65" s="51"/>
      <c r="D65" s="54"/>
      <c r="E65" s="54"/>
    </row>
    <row r="66" spans="2:5" s="1" customFormat="1" ht="28.5">
      <c r="B66" s="63" t="s">
        <v>37</v>
      </c>
      <c r="C66" s="51">
        <f>C64-C56</f>
        <v>0</v>
      </c>
      <c r="D66" s="54">
        <f>D64-D56</f>
        <v>7470915.860000008</v>
      </c>
      <c r="E66" s="54">
        <f>E64-E56</f>
        <v>16515254.630000003</v>
      </c>
    </row>
    <row r="67" spans="2:5" s="1" customFormat="1" ht="15" thickBot="1">
      <c r="B67" s="55"/>
      <c r="C67" s="56"/>
      <c r="D67" s="57"/>
      <c r="E67" s="57"/>
    </row>
    <row r="68" spans="2:5" s="1" customFormat="1" ht="15" thickBot="1">
      <c r="B68" s="38"/>
      <c r="C68" s="39"/>
      <c r="D68" s="39"/>
      <c r="E68" s="39"/>
    </row>
    <row r="69" spans="2:5" s="1" customFormat="1" ht="14.25">
      <c r="B69" s="40" t="s">
        <v>20</v>
      </c>
      <c r="C69" s="41" t="s">
        <v>26</v>
      </c>
      <c r="D69" s="42" t="s">
        <v>5</v>
      </c>
      <c r="E69" s="43" t="s">
        <v>6</v>
      </c>
    </row>
    <row r="70" spans="2:5" s="1" customFormat="1" ht="15" thickBot="1">
      <c r="B70" s="44"/>
      <c r="C70" s="45"/>
      <c r="D70" s="46"/>
      <c r="E70" s="47" t="s">
        <v>22</v>
      </c>
    </row>
    <row r="71" spans="2:5" s="1" customFormat="1" ht="14.25">
      <c r="B71" s="48"/>
      <c r="C71" s="49"/>
      <c r="D71" s="49"/>
      <c r="E71" s="49"/>
    </row>
    <row r="72" spans="2:5" s="1" customFormat="1" ht="14.25">
      <c r="B72" s="58" t="s">
        <v>10</v>
      </c>
      <c r="C72" s="49">
        <f>C11</f>
        <v>0</v>
      </c>
      <c r="D72" s="53">
        <f>D11</f>
        <v>1196470.27</v>
      </c>
      <c r="E72" s="53">
        <f>E11</f>
        <v>1196470.27</v>
      </c>
    </row>
    <row r="73" spans="2:5" s="1" customFormat="1" ht="14.25">
      <c r="B73" s="58"/>
      <c r="C73" s="49"/>
      <c r="D73" s="53"/>
      <c r="E73" s="53"/>
    </row>
    <row r="74" spans="2:5" s="1" customFormat="1" ht="28.5">
      <c r="B74" s="64" t="s">
        <v>38</v>
      </c>
      <c r="C74" s="49">
        <f>C75-C76</f>
        <v>0</v>
      </c>
      <c r="D74" s="53">
        <f>D75-D76</f>
        <v>0</v>
      </c>
      <c r="E74" s="53">
        <f>E75-E76</f>
        <v>0</v>
      </c>
    </row>
    <row r="75" spans="2:5" s="1" customFormat="1" ht="14.25">
      <c r="B75" s="52" t="s">
        <v>29</v>
      </c>
      <c r="C75" s="49">
        <f>C43</f>
        <v>0</v>
      </c>
      <c r="D75" s="53">
        <f>D43</f>
        <v>0</v>
      </c>
      <c r="E75" s="53">
        <f>E43</f>
        <v>0</v>
      </c>
    </row>
    <row r="76" spans="2:5" s="1" customFormat="1" ht="14.25">
      <c r="B76" s="52" t="s">
        <v>32</v>
      </c>
      <c r="C76" s="49">
        <f>C46</f>
        <v>0</v>
      </c>
      <c r="D76" s="53">
        <f>D46</f>
        <v>0</v>
      </c>
      <c r="E76" s="53">
        <f>E46</f>
        <v>0</v>
      </c>
    </row>
    <row r="77" spans="2:5" s="1" customFormat="1" ht="14.25">
      <c r="B77" s="60"/>
      <c r="C77" s="49"/>
      <c r="D77" s="53"/>
      <c r="E77" s="53"/>
    </row>
    <row r="78" spans="2:5" s="1" customFormat="1" ht="14.25">
      <c r="B78" s="60" t="s">
        <v>39</v>
      </c>
      <c r="C78" s="49">
        <f>C16</f>
        <v>0</v>
      </c>
      <c r="D78" s="49">
        <f>D16</f>
        <v>806770</v>
      </c>
      <c r="E78" s="49">
        <f>E16</f>
        <v>806770</v>
      </c>
    </row>
    <row r="79" spans="2:5" s="1" customFormat="1" ht="14.25">
      <c r="B79" s="60"/>
      <c r="C79" s="49"/>
      <c r="D79" s="49"/>
      <c r="E79" s="49"/>
    </row>
    <row r="80" spans="2:5" s="1" customFormat="1" ht="14.25">
      <c r="B80" s="60" t="s">
        <v>16</v>
      </c>
      <c r="C80" s="61"/>
      <c r="D80" s="49">
        <f>D20</f>
        <v>0</v>
      </c>
      <c r="E80" s="49">
        <f>E20</f>
        <v>0</v>
      </c>
    </row>
    <row r="81" spans="2:5" s="1" customFormat="1" ht="14.25">
      <c r="B81" s="60"/>
      <c r="C81" s="49"/>
      <c r="D81" s="49"/>
      <c r="E81" s="49"/>
    </row>
    <row r="82" spans="2:5" s="1" customFormat="1" ht="14.25">
      <c r="B82" s="62" t="s">
        <v>40</v>
      </c>
      <c r="C82" s="51">
        <f>C72+C74-C78+C80</f>
        <v>0</v>
      </c>
      <c r="D82" s="54">
        <f>D72+D74-D78+D80</f>
        <v>389700.27</v>
      </c>
      <c r="E82" s="54">
        <f>E72+E74-E78+E80</f>
        <v>389700.27</v>
      </c>
    </row>
    <row r="83" spans="2:5" s="1" customFormat="1" ht="14.25">
      <c r="B83" s="62"/>
      <c r="C83" s="51"/>
      <c r="D83" s="54"/>
      <c r="E83" s="54"/>
    </row>
    <row r="84" spans="2:5" s="1" customFormat="1" ht="28.5">
      <c r="B84" s="63" t="s">
        <v>41</v>
      </c>
      <c r="C84" s="51">
        <f>C82-C74</f>
        <v>0</v>
      </c>
      <c r="D84" s="54">
        <f>D82-D74</f>
        <v>389700.27</v>
      </c>
      <c r="E84" s="54">
        <f>E82-E74</f>
        <v>389700.27</v>
      </c>
    </row>
    <row r="85" spans="2:5" s="1" customFormat="1" ht="15" thickBot="1">
      <c r="B85" s="55"/>
      <c r="C85" s="65"/>
      <c r="D85" s="55"/>
      <c r="E85" s="55"/>
    </row>
  </sheetData>
  <sheetProtection/>
  <mergeCells count="17">
    <mergeCell ref="H7:H8"/>
    <mergeCell ref="K6:M6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" right="0" top="0" bottom="0" header="0.31496062992125984" footer="0.9055118110236221"/>
  <pageSetup fitToHeight="0" horizontalDpi="600" verticalDpi="600" orientation="portrait" scale="75" r:id="rId1"/>
  <headerFooter>
    <oddFooter>&amp;C&amp;P de &amp;N</oddFooter>
  </headerFooter>
  <rowBreaks count="1" manualBreakCount="1">
    <brk id="6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2021-08-04T19:38:02Z</cp:lastPrinted>
  <dcterms:created xsi:type="dcterms:W3CDTF">2016-10-11T20:00:09Z</dcterms:created>
  <dcterms:modified xsi:type="dcterms:W3CDTF">2021-08-04T19:39:37Z</dcterms:modified>
  <cp:category/>
  <cp:version/>
  <cp:contentType/>
  <cp:contentStatus/>
</cp:coreProperties>
</file>