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25118" windowHeight="12294" activeTab="1"/>
  </bookViews>
  <sheets>
    <sheet name="F5_EAID" sheetId="1" r:id="rId1"/>
    <sheet name="F5_EAID (2)" sheetId="2" r:id="rId2"/>
  </sheets>
  <definedNames>
    <definedName name="_xlnm.Print_Titles" localSheetId="0">F5_EAID!$2:$8</definedName>
    <definedName name="_xlnm.Print_Titles" localSheetId="1">'F5_EAID (2)'!$1:$7</definedName>
  </definedNames>
  <calcPr calcId="145621" fullCalcOnLoad="1"/>
</workbook>
</file>

<file path=xl/calcChain.xml><?xml version="1.0" encoding="utf-8"?>
<calcChain xmlns="http://schemas.openxmlformats.org/spreadsheetml/2006/main">
  <c r="F76" i="2" l="1"/>
  <c r="E76" i="2"/>
  <c r="C76" i="2"/>
  <c r="B76" i="2"/>
  <c r="G75" i="2"/>
  <c r="D75" i="2"/>
  <c r="G74" i="2"/>
  <c r="D74" i="2"/>
  <c r="G69" i="2"/>
  <c r="G68" i="2" s="1"/>
  <c r="D69" i="2"/>
  <c r="D68" i="2" s="1"/>
  <c r="F68" i="2"/>
  <c r="E68" i="2"/>
  <c r="C68" i="2"/>
  <c r="B68" i="2"/>
  <c r="F64" i="2"/>
  <c r="G64" i="2" s="1"/>
  <c r="E64" i="2"/>
  <c r="C64" i="2"/>
  <c r="D64" i="2" s="1"/>
  <c r="G60" i="2"/>
  <c r="F60" i="2"/>
  <c r="E60" i="2"/>
  <c r="D60" i="2"/>
  <c r="C60" i="2"/>
  <c r="B60" i="2"/>
  <c r="G55" i="2"/>
  <c r="F55" i="2"/>
  <c r="E55" i="2"/>
  <c r="D55" i="2"/>
  <c r="C55" i="2"/>
  <c r="B55" i="2"/>
  <c r="G46" i="2"/>
  <c r="F46" i="2"/>
  <c r="F66" i="2" s="1"/>
  <c r="E46" i="2"/>
  <c r="D46" i="2"/>
  <c r="C46" i="2"/>
  <c r="B46" i="2"/>
  <c r="C39" i="2"/>
  <c r="G37" i="2"/>
  <c r="F37" i="2"/>
  <c r="E37" i="2"/>
  <c r="B37" i="2"/>
  <c r="G35" i="2"/>
  <c r="F35" i="2"/>
  <c r="E35" i="2"/>
  <c r="D35" i="2"/>
  <c r="C35" i="2"/>
  <c r="B35" i="2"/>
  <c r="G34" i="2"/>
  <c r="C34" i="2"/>
  <c r="D34" i="2" s="1"/>
  <c r="G28" i="2"/>
  <c r="F28" i="2"/>
  <c r="E28" i="2"/>
  <c r="D28" i="2"/>
  <c r="C28" i="2"/>
  <c r="B28" i="2"/>
  <c r="G16" i="2"/>
  <c r="F16" i="2"/>
  <c r="E16" i="2"/>
  <c r="D16" i="2"/>
  <c r="C16" i="2"/>
  <c r="B16" i="2"/>
  <c r="G15" i="2"/>
  <c r="D15" i="2"/>
  <c r="F13" i="2"/>
  <c r="G13" i="2" s="1"/>
  <c r="E13" i="2"/>
  <c r="C13" i="2"/>
  <c r="D13" i="2" s="1"/>
  <c r="D35" i="1"/>
  <c r="D40" i="1"/>
  <c r="U35" i="1"/>
  <c r="U40" i="1"/>
  <c r="E40" i="1"/>
  <c r="V40" i="1" s="1"/>
  <c r="D38" i="1"/>
  <c r="U38" i="1" s="1"/>
  <c r="G65" i="1"/>
  <c r="X65" i="1" s="1"/>
  <c r="F65" i="1"/>
  <c r="D65" i="1"/>
  <c r="U65" i="1" s="1"/>
  <c r="T36" i="1"/>
  <c r="U36" i="1"/>
  <c r="V36" i="1"/>
  <c r="W36" i="1"/>
  <c r="X36" i="1"/>
  <c r="Y36" i="1"/>
  <c r="T37" i="1"/>
  <c r="U37" i="1"/>
  <c r="V37" i="1"/>
  <c r="W37" i="1"/>
  <c r="X37" i="1"/>
  <c r="Y37" i="1"/>
  <c r="T38" i="1"/>
  <c r="W38" i="1"/>
  <c r="X38" i="1"/>
  <c r="Y38" i="1"/>
  <c r="T39" i="1"/>
  <c r="U39" i="1"/>
  <c r="V39" i="1"/>
  <c r="W39" i="1"/>
  <c r="X39" i="1"/>
  <c r="Y39" i="1"/>
  <c r="T40" i="1"/>
  <c r="W40" i="1"/>
  <c r="X40" i="1"/>
  <c r="Y40" i="1"/>
  <c r="T41" i="1"/>
  <c r="U41" i="1"/>
  <c r="V41" i="1"/>
  <c r="W41" i="1"/>
  <c r="X41" i="1"/>
  <c r="Y41" i="1"/>
  <c r="T42" i="1"/>
  <c r="W42" i="1"/>
  <c r="X42" i="1"/>
  <c r="Y42" i="1"/>
  <c r="T43" i="1"/>
  <c r="U43" i="1"/>
  <c r="V43" i="1"/>
  <c r="W43" i="1"/>
  <c r="X43" i="1"/>
  <c r="Y43" i="1"/>
  <c r="T44" i="1"/>
  <c r="U44" i="1"/>
  <c r="V44" i="1"/>
  <c r="W44" i="1"/>
  <c r="X44" i="1"/>
  <c r="Y44" i="1"/>
  <c r="T45" i="1"/>
  <c r="U45" i="1"/>
  <c r="V45" i="1"/>
  <c r="W45" i="1"/>
  <c r="X45" i="1"/>
  <c r="Y45" i="1"/>
  <c r="T46" i="1"/>
  <c r="U46" i="1"/>
  <c r="V46" i="1"/>
  <c r="W46" i="1"/>
  <c r="X46" i="1"/>
  <c r="Y46" i="1"/>
  <c r="T47" i="1"/>
  <c r="U47" i="1"/>
  <c r="V47" i="1"/>
  <c r="W47" i="1"/>
  <c r="X47" i="1"/>
  <c r="Y47" i="1"/>
  <c r="T48" i="1"/>
  <c r="U48" i="1"/>
  <c r="V48" i="1"/>
  <c r="W48" i="1"/>
  <c r="X48" i="1"/>
  <c r="Y48" i="1"/>
  <c r="T49" i="1"/>
  <c r="U49" i="1"/>
  <c r="V49" i="1"/>
  <c r="W49" i="1"/>
  <c r="X49" i="1"/>
  <c r="Y49" i="1"/>
  <c r="T50" i="1"/>
  <c r="U50" i="1"/>
  <c r="V50" i="1"/>
  <c r="W50" i="1"/>
  <c r="X50" i="1"/>
  <c r="Y50" i="1"/>
  <c r="T51" i="1"/>
  <c r="U51" i="1"/>
  <c r="V51" i="1"/>
  <c r="W51" i="1"/>
  <c r="X51" i="1"/>
  <c r="Y51" i="1"/>
  <c r="T52" i="1"/>
  <c r="U52" i="1"/>
  <c r="V52" i="1"/>
  <c r="W52" i="1"/>
  <c r="X52" i="1"/>
  <c r="Y52" i="1"/>
  <c r="T53" i="1"/>
  <c r="U53" i="1"/>
  <c r="V53" i="1"/>
  <c r="W53" i="1"/>
  <c r="X53" i="1"/>
  <c r="Y53" i="1"/>
  <c r="T54" i="1"/>
  <c r="U54" i="1"/>
  <c r="V54" i="1"/>
  <c r="W54" i="1"/>
  <c r="X54" i="1"/>
  <c r="Y54" i="1"/>
  <c r="T55" i="1"/>
  <c r="U55" i="1"/>
  <c r="V55" i="1"/>
  <c r="W55" i="1"/>
  <c r="X55" i="1"/>
  <c r="Y55" i="1"/>
  <c r="T56" i="1"/>
  <c r="U56" i="1"/>
  <c r="V56" i="1"/>
  <c r="W56" i="1"/>
  <c r="X56" i="1"/>
  <c r="Y56" i="1"/>
  <c r="T57" i="1"/>
  <c r="U57" i="1"/>
  <c r="V57" i="1"/>
  <c r="W57" i="1"/>
  <c r="X57" i="1"/>
  <c r="Y57" i="1"/>
  <c r="T58" i="1"/>
  <c r="U58" i="1"/>
  <c r="V58" i="1"/>
  <c r="W58" i="1"/>
  <c r="X58" i="1"/>
  <c r="Y58" i="1"/>
  <c r="T59" i="1"/>
  <c r="U59" i="1"/>
  <c r="V59" i="1"/>
  <c r="W59" i="1"/>
  <c r="X59" i="1"/>
  <c r="Y59" i="1"/>
  <c r="T60" i="1"/>
  <c r="U60" i="1"/>
  <c r="V60" i="1"/>
  <c r="W60" i="1"/>
  <c r="X60" i="1"/>
  <c r="Y60" i="1"/>
  <c r="T61" i="1"/>
  <c r="U61" i="1"/>
  <c r="V61" i="1"/>
  <c r="W61" i="1"/>
  <c r="X61" i="1"/>
  <c r="Y61" i="1"/>
  <c r="T62" i="1"/>
  <c r="U62" i="1"/>
  <c r="V62" i="1"/>
  <c r="W62" i="1"/>
  <c r="X62" i="1"/>
  <c r="Y62" i="1"/>
  <c r="T63" i="1"/>
  <c r="U63" i="1"/>
  <c r="V63" i="1"/>
  <c r="W63" i="1"/>
  <c r="X63" i="1"/>
  <c r="Y63" i="1"/>
  <c r="T64" i="1"/>
  <c r="U64" i="1"/>
  <c r="V64" i="1"/>
  <c r="W64" i="1"/>
  <c r="X64" i="1"/>
  <c r="Y64" i="1"/>
  <c r="T65" i="1"/>
  <c r="W65" i="1"/>
  <c r="T66" i="1"/>
  <c r="U66" i="1"/>
  <c r="V66" i="1"/>
  <c r="W66" i="1"/>
  <c r="X66" i="1"/>
  <c r="Y66" i="1"/>
  <c r="T67" i="1"/>
  <c r="T68" i="1"/>
  <c r="U68" i="1"/>
  <c r="V68" i="1"/>
  <c r="W68" i="1"/>
  <c r="X68" i="1"/>
  <c r="Y68" i="1"/>
  <c r="T69" i="1"/>
  <c r="U69" i="1"/>
  <c r="V69" i="1"/>
  <c r="W69" i="1"/>
  <c r="X69" i="1"/>
  <c r="Y69" i="1"/>
  <c r="T70" i="1"/>
  <c r="U70" i="1"/>
  <c r="V70" i="1"/>
  <c r="W70" i="1"/>
  <c r="X70" i="1"/>
  <c r="Y70" i="1"/>
  <c r="T71" i="1"/>
  <c r="U71" i="1"/>
  <c r="V71" i="1"/>
  <c r="W71" i="1"/>
  <c r="X71" i="1"/>
  <c r="Y71" i="1"/>
  <c r="T72" i="1"/>
  <c r="T73" i="1"/>
  <c r="U73" i="1"/>
  <c r="V73" i="1"/>
  <c r="W73" i="1"/>
  <c r="X73" i="1"/>
  <c r="Y73" i="1"/>
  <c r="T74" i="1"/>
  <c r="U74" i="1"/>
  <c r="V74" i="1"/>
  <c r="W74" i="1"/>
  <c r="X74" i="1"/>
  <c r="Y74" i="1"/>
  <c r="T75" i="1"/>
  <c r="U75" i="1"/>
  <c r="V75" i="1"/>
  <c r="W75" i="1"/>
  <c r="X75" i="1"/>
  <c r="Y75" i="1"/>
  <c r="T76" i="1"/>
  <c r="U76" i="1"/>
  <c r="V76" i="1"/>
  <c r="W76" i="1"/>
  <c r="X76" i="1"/>
  <c r="Y76" i="1"/>
  <c r="T77" i="1"/>
  <c r="U77" i="1"/>
  <c r="V77" i="1"/>
  <c r="W77" i="1"/>
  <c r="X77" i="1"/>
  <c r="Y77" i="1"/>
  <c r="T78" i="1"/>
  <c r="U78" i="1"/>
  <c r="V78" i="1"/>
  <c r="W78" i="1"/>
  <c r="X78" i="1"/>
  <c r="Y78" i="1"/>
  <c r="Y35" i="1"/>
  <c r="X35" i="1"/>
  <c r="W35" i="1"/>
  <c r="T35" i="1"/>
  <c r="G14" i="1"/>
  <c r="X14" i="1" s="1"/>
  <c r="F14" i="1"/>
  <c r="W14" i="1" s="1"/>
  <c r="D14" i="1"/>
  <c r="U14" i="1" s="1"/>
  <c r="U16" i="1" s="1"/>
  <c r="T14" i="1"/>
  <c r="Q78" i="1"/>
  <c r="R78" i="1" s="1"/>
  <c r="P78" i="1"/>
  <c r="O78" i="1"/>
  <c r="N78" i="1"/>
  <c r="M78" i="1"/>
  <c r="Q70" i="1"/>
  <c r="R70" i="1" s="1"/>
  <c r="P70" i="1"/>
  <c r="O70" i="1"/>
  <c r="N70" i="1"/>
  <c r="M70" i="1"/>
  <c r="R66" i="1"/>
  <c r="O65" i="1"/>
  <c r="R64" i="1"/>
  <c r="R63" i="1"/>
  <c r="Q62" i="1"/>
  <c r="R62" i="1" s="1"/>
  <c r="P62" i="1"/>
  <c r="O62" i="1"/>
  <c r="N62" i="1"/>
  <c r="M62" i="1"/>
  <c r="R61" i="1"/>
  <c r="O61" i="1"/>
  <c r="O57" i="1" s="1"/>
  <c r="O68" i="1" s="1"/>
  <c r="R60" i="1"/>
  <c r="R59" i="1"/>
  <c r="R58" i="1"/>
  <c r="Q57" i="1"/>
  <c r="P57" i="1"/>
  <c r="N57" i="1"/>
  <c r="M57" i="1"/>
  <c r="R56" i="1"/>
  <c r="R55" i="1"/>
  <c r="R54" i="1"/>
  <c r="R53" i="1"/>
  <c r="R52" i="1"/>
  <c r="R51" i="1"/>
  <c r="R50" i="1"/>
  <c r="R49" i="1"/>
  <c r="Q48" i="1"/>
  <c r="P48" i="1"/>
  <c r="O48" i="1"/>
  <c r="N48" i="1"/>
  <c r="N68" i="1" s="1"/>
  <c r="M48" i="1"/>
  <c r="P42" i="1"/>
  <c r="M42" i="1"/>
  <c r="O40" i="1"/>
  <c r="O38" i="1" s="1"/>
  <c r="R38" i="1"/>
  <c r="Q38" i="1"/>
  <c r="Q42" i="1" s="1"/>
  <c r="R42" i="1" s="1"/>
  <c r="P38" i="1"/>
  <c r="N38" i="1"/>
  <c r="M38" i="1"/>
  <c r="O35" i="1"/>
  <c r="R34" i="1"/>
  <c r="R33" i="1"/>
  <c r="R32" i="1"/>
  <c r="R31" i="1"/>
  <c r="Q30" i="1"/>
  <c r="R30" i="1" s="1"/>
  <c r="P30" i="1"/>
  <c r="O30" i="1"/>
  <c r="N30" i="1"/>
  <c r="N42" i="1" s="1"/>
  <c r="M30" i="1"/>
  <c r="R29" i="1"/>
  <c r="R28" i="1"/>
  <c r="R27" i="1"/>
  <c r="R26" i="1"/>
  <c r="R25" i="1"/>
  <c r="R24" i="1"/>
  <c r="R23" i="1"/>
  <c r="R22" i="1"/>
  <c r="R21" i="1"/>
  <c r="R20" i="1"/>
  <c r="R19" i="1"/>
  <c r="R17" i="1"/>
  <c r="O17" i="1"/>
  <c r="R16" i="1"/>
  <c r="O16" i="1"/>
  <c r="O42" i="1" s="1"/>
  <c r="R14" i="1"/>
  <c r="O14" i="1"/>
  <c r="G41" i="2" l="1"/>
  <c r="D76" i="2"/>
  <c r="B66" i="2"/>
  <c r="F41" i="2"/>
  <c r="F71" i="2" s="1"/>
  <c r="D66" i="2"/>
  <c r="E41" i="2"/>
  <c r="E66" i="2"/>
  <c r="B41" i="2"/>
  <c r="C66" i="2"/>
  <c r="G76" i="2"/>
  <c r="E71" i="2"/>
  <c r="C37" i="2"/>
  <c r="C41" i="2" s="1"/>
  <c r="D39" i="2"/>
  <c r="G66" i="2"/>
  <c r="P73" i="1"/>
  <c r="M68" i="1"/>
  <c r="R68" i="1" s="1"/>
  <c r="P68" i="1"/>
  <c r="N73" i="1"/>
  <c r="R57" i="1"/>
  <c r="Q68" i="1"/>
  <c r="O73" i="1"/>
  <c r="Q73" i="1"/>
  <c r="R48" i="1"/>
  <c r="B71" i="2" l="1"/>
  <c r="G71" i="2"/>
  <c r="D37" i="2"/>
  <c r="C71" i="2"/>
  <c r="M73" i="1"/>
  <c r="R73" i="1"/>
  <c r="D41" i="2" l="1"/>
  <c r="D71" i="2" l="1"/>
  <c r="H70" i="1" l="1"/>
  <c r="H76" i="1"/>
  <c r="H75" i="1"/>
  <c r="E70" i="1"/>
  <c r="E69" i="1" s="1"/>
  <c r="E76" i="1"/>
  <c r="E77" i="1"/>
  <c r="E75" i="1"/>
  <c r="E65" i="1"/>
  <c r="V65" i="1" s="1"/>
  <c r="E61" i="1"/>
  <c r="E56" i="1"/>
  <c r="E38" i="1"/>
  <c r="V38" i="1" s="1"/>
  <c r="E36" i="1"/>
  <c r="E29" i="1"/>
  <c r="E35" i="1"/>
  <c r="V35" i="1" s="1"/>
  <c r="E17" i="1"/>
  <c r="E42" i="1" s="1"/>
  <c r="V42" i="1" s="1"/>
  <c r="E14" i="1"/>
  <c r="V14" i="1" s="1"/>
  <c r="E16" i="1"/>
  <c r="H65" i="1"/>
  <c r="Y65" i="1" s="1"/>
  <c r="H56" i="1"/>
  <c r="H47" i="1"/>
  <c r="H38" i="1"/>
  <c r="H36" i="1"/>
  <c r="H35" i="1"/>
  <c r="H29" i="1"/>
  <c r="H17" i="1"/>
  <c r="H14" i="1"/>
  <c r="Y14" i="1" s="1"/>
  <c r="H16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F47" i="1"/>
  <c r="G47" i="1"/>
  <c r="G67" i="1"/>
  <c r="X67" i="1" s="1"/>
  <c r="C61" i="1"/>
  <c r="C56" i="1"/>
  <c r="C47" i="1"/>
  <c r="C67" i="1" s="1"/>
  <c r="F38" i="1"/>
  <c r="G38" i="1"/>
  <c r="D36" i="1"/>
  <c r="F36" i="1"/>
  <c r="G36" i="1"/>
  <c r="D29" i="1"/>
  <c r="F29" i="1"/>
  <c r="G29" i="1"/>
  <c r="D17" i="1"/>
  <c r="F17" i="1"/>
  <c r="G17" i="1"/>
  <c r="C38" i="1"/>
  <c r="C36" i="1"/>
  <c r="C29" i="1"/>
  <c r="C17" i="1"/>
  <c r="C42" i="1" s="1"/>
  <c r="H61" i="1"/>
  <c r="E47" i="1"/>
  <c r="H77" i="1"/>
  <c r="H67" i="1" l="1"/>
  <c r="Y67" i="1" s="1"/>
  <c r="G42" i="1"/>
  <c r="G72" i="1" s="1"/>
  <c r="X72" i="1" s="1"/>
  <c r="C72" i="1"/>
  <c r="D42" i="1"/>
  <c r="U42" i="1" s="1"/>
  <c r="F67" i="1"/>
  <c r="W67" i="1" s="1"/>
  <c r="D67" i="1"/>
  <c r="U67" i="1" s="1"/>
  <c r="F42" i="1"/>
  <c r="E67" i="1"/>
  <c r="F72" i="1"/>
  <c r="W72" i="1" s="1"/>
  <c r="H42" i="1"/>
  <c r="H72" i="1" s="1"/>
  <c r="Y72" i="1" s="1"/>
  <c r="E72" i="1" l="1"/>
  <c r="V72" i="1" s="1"/>
  <c r="V67" i="1"/>
  <c r="D72" i="1"/>
  <c r="U72" i="1" s="1"/>
</calcChain>
</file>

<file path=xl/sharedStrings.xml><?xml version="1.0" encoding="utf-8"?>
<sst xmlns="http://schemas.openxmlformats.org/spreadsheetml/2006/main" count="208" uniqueCount="83">
  <si>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</si>
  <si>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</si>
  <si>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</si>
  <si>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</si>
  <si>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</si>
  <si>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</si>
  <si>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</si>
  <si>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</si>
  <si>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</si>
  <si>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</si>
  <si>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</si>
  <si>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</si>
  <si>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</si>
  <si>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</si>
  <si>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</si>
  <si>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</si>
  <si>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</si>
  <si>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</si>
  <si>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</si>
  <si>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</si>
  <si>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</si>
  <si>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</si>
  <si>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</si>
  <si>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</si>
  <si>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</si>
  <si>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</si>
  <si>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</si>
  <si>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</si>
  <si>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</si>
  <si>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</si>
  <si>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</si>
  <si>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</si>
  <si>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</si>
  <si>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</si>
  <si>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</si>
  <si>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</si>
  <si>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</si>
  <si>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</si>
  <si>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</si>
  <si>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</si>
  <si>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</si>
  <si>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</si>
  <si>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</si>
  <si>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</si>
  <si>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</si>
  <si>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</si>
  <si>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</si>
  <si>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</si>
  <si>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</si>
  <si>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</si>
  <si>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</si>
  <si>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</si>
  <si>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</si>
  <si>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</si>
  <si>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</si>
  <si>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</si>
  <si>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</si>
  <si>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</si>
  <si>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</si>
  <si>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</si>
  <si>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</si>
  <si>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</si>
  <si>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</si>
  <si>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</si>
  <si>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</si>
  <si>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</si>
  <si>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</si>
  <si>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</si>
  <si>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</si>
  <si>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</si>
  <si>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</si>
  <si>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</si>
  <si>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</si>
  <si>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</si>
  <si>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31 de Diciembre de 2021 (b)</t>
  </si>
  <si>
    <t>G. Ingresos por Ventas de Bienes y Servicios</t>
  </si>
  <si>
    <t>H. Participaciones</t>
  </si>
  <si>
    <t>(H=h1+h2+h3+h4+h5+h6+h7+h8+h9+h10+h11)</t>
  </si>
  <si>
    <t>J. Transferencias</t>
  </si>
  <si>
    <t>I. Total de Ingresos de Libre Disposición</t>
  </si>
  <si>
    <t>(I=A+B+C+D+E+F+G+H+I+J+K+L)</t>
  </si>
  <si>
    <t>D. Transferencias, Subsidios y Subvenciones, y Pensiones y Jubilaciones</t>
  </si>
  <si>
    <t>(PESOS Y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</si>
</sst>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justify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8"/>
  <sheetViews>
    <sheetView zoomScale="85" zoomScaleNormal="85" workbookViewId="0">
      <pane ySplit="8" topLeftCell="A9" activePane="bottomLeft" state="frozen"/>
      <selection pane="bottomLeft" activeCell="J10" sqref="J10"/>
    </sheetView>
  </sheetViews>
  <sheetFormatPr baseColWidth="10" defaultRowHeight="14.95" x14ac:dyDescent="0.3"/>
  <cols>
    <col min="1" max="1" width="2.125" style="1" customWidth="1"/>
    <col min="2" max="2" width="38.75" style="1" customWidth="1"/>
    <col min="3" max="3" width="18.125" style="2" customWidth="1"/>
    <col min="4" max="4" width="18" style="1" customWidth="1"/>
    <col min="5" max="5" width="14.75" style="2" customWidth="1"/>
    <col min="6" max="6" width="13.875" style="1" customWidth="1"/>
    <col min="7" max="7" width="14.875" style="1" customWidth="1"/>
    <col min="8" max="8" width="13.75" style="2" customWidth="1"/>
    <col min="9" max="10" width="11" style="1"/>
    <col min="11" max="11" width="8.625" style="1" customWidth="1"/>
    <col min="12" max="12" width="53.25" style="1" bestFit="1" customWidth="1"/>
    <col min="13" max="18" width="15.5" style="1" customWidth="1"/>
    <col min="19" max="19" width="11" style="1"/>
    <col min="20" max="20" width="13.25" style="1" bestFit="1" customWidth="1"/>
    <col min="21" max="21" width="11.5" style="1" bestFit="1" customWidth="1"/>
    <col min="22" max="24" width="13.25" style="1" bestFit="1" customWidth="1"/>
    <col min="25" max="25" width="10.125" style="1" bestFit="1" customWidth="1"/>
    <col min="26" max="16384" width="11" style="1"/>
  </cols>
  <sheetData>
    <row r="1" spans="2:26" ht="15.65" thickBot="1" x14ac:dyDescent="0.35"/>
    <row r="2" spans="2:26" x14ac:dyDescent="0.3">
      <c r="B2" s="25" t="s">
        <v>73</v>
      </c>
      <c r="C2" s="26"/>
      <c r="D2" s="26"/>
      <c r="E2" s="26"/>
      <c r="F2" s="26"/>
      <c r="G2" s="26"/>
      <c r="H2" s="27"/>
    </row>
    <row r="3" spans="2:26" x14ac:dyDescent="0.3">
      <c r="B3" s="28" t="s">
        <v>0</v>
      </c>
      <c r="C3" s="29"/>
      <c r="D3" s="29"/>
      <c r="E3" s="29"/>
      <c r="F3" s="29"/>
      <c r="G3" s="29"/>
      <c r="H3" s="30"/>
    </row>
    <row r="4" spans="2:26" x14ac:dyDescent="0.3">
      <c r="B4" s="28" t="s">
        <v>74</v>
      </c>
      <c r="C4" s="29"/>
      <c r="D4" s="29"/>
      <c r="E4" s="29"/>
      <c r="F4" s="29"/>
      <c r="G4" s="29"/>
      <c r="H4" s="30"/>
    </row>
    <row r="5" spans="2:26" ht="15.65" thickBot="1" x14ac:dyDescent="0.35">
      <c r="B5" s="31" t="s">
        <v>1</v>
      </c>
      <c r="C5" s="32"/>
      <c r="D5" s="32"/>
      <c r="E5" s="32"/>
      <c r="F5" s="32"/>
      <c r="G5" s="32"/>
      <c r="H5" s="33"/>
    </row>
    <row r="6" spans="2:26" ht="15.65" thickBot="1" x14ac:dyDescent="0.35">
      <c r="B6" s="5"/>
      <c r="C6" s="34" t="s">
        <v>2</v>
      </c>
      <c r="D6" s="35"/>
      <c r="E6" s="35"/>
      <c r="F6" s="35"/>
      <c r="G6" s="36"/>
      <c r="H6" s="21" t="s">
        <v>3</v>
      </c>
    </row>
    <row r="7" spans="2:26" x14ac:dyDescent="0.3">
      <c r="B7" s="6" t="s">
        <v>4</v>
      </c>
      <c r="C7" s="21" t="s">
        <v>6</v>
      </c>
      <c r="D7" s="23" t="s">
        <v>7</v>
      </c>
      <c r="E7" s="21" t="s">
        <v>8</v>
      </c>
      <c r="F7" s="21" t="s">
        <v>9</v>
      </c>
      <c r="G7" s="21" t="s">
        <v>10</v>
      </c>
      <c r="H7" s="37"/>
    </row>
    <row r="8" spans="2:26" ht="15.65" thickBot="1" x14ac:dyDescent="0.35">
      <c r="B8" s="7" t="s">
        <v>5</v>
      </c>
      <c r="C8" s="22"/>
      <c r="D8" s="24"/>
      <c r="E8" s="22"/>
      <c r="F8" s="22"/>
      <c r="G8" s="22"/>
      <c r="H8" s="22"/>
    </row>
    <row r="9" spans="2:26" x14ac:dyDescent="0.3">
      <c r="B9" s="8" t="s">
        <v>11</v>
      </c>
      <c r="C9" s="38"/>
      <c r="D9" s="39"/>
      <c r="E9" s="38"/>
      <c r="F9" s="39"/>
      <c r="G9" s="39"/>
      <c r="H9" s="38"/>
    </row>
    <row r="10" spans="2:26" x14ac:dyDescent="0.3">
      <c r="B10" s="10" t="s">
        <v>12</v>
      </c>
      <c r="C10" s="38"/>
      <c r="D10" s="39"/>
      <c r="E10" s="38"/>
      <c r="F10" s="39"/>
      <c r="G10" s="39"/>
      <c r="H10" s="38"/>
    </row>
    <row r="11" spans="2:26" x14ac:dyDescent="0.3">
      <c r="B11" s="10" t="s">
        <v>13</v>
      </c>
      <c r="C11" s="38"/>
      <c r="D11" s="39"/>
      <c r="E11" s="38"/>
      <c r="F11" s="39"/>
      <c r="G11" s="39"/>
      <c r="H11" s="38"/>
    </row>
    <row r="12" spans="2:26" x14ac:dyDescent="0.3">
      <c r="B12" s="10" t="s">
        <v>14</v>
      </c>
      <c r="C12" s="38"/>
      <c r="D12" s="39"/>
      <c r="E12" s="38"/>
      <c r="F12" s="39"/>
      <c r="G12" s="39"/>
      <c r="H12" s="38"/>
    </row>
    <row r="13" spans="2:26" x14ac:dyDescent="0.3">
      <c r="B13" s="10" t="s">
        <v>15</v>
      </c>
      <c r="C13" s="38"/>
      <c r="D13" s="39"/>
      <c r="E13" s="38"/>
      <c r="F13" s="39"/>
      <c r="G13" s="39"/>
      <c r="H13" s="38"/>
    </row>
    <row r="14" spans="2:26" x14ac:dyDescent="0.3">
      <c r="B14" s="10" t="s">
        <v>16</v>
      </c>
      <c r="C14" s="38">
        <v>0</v>
      </c>
      <c r="D14" s="38">
        <f>139930.98-0.72</f>
        <v>139930.26</v>
      </c>
      <c r="E14" s="38">
        <f t="shared" ref="E14:E35" si="0">C14+D14</f>
        <v>139930.26</v>
      </c>
      <c r="F14" s="38">
        <f>139930.98-0.72</f>
        <v>139930.26</v>
      </c>
      <c r="G14" s="38">
        <f>139930.98-0.72</f>
        <v>139930.26</v>
      </c>
      <c r="H14" s="38">
        <f t="shared" ref="H14:H16" si="1">G14-C14</f>
        <v>139930.26</v>
      </c>
      <c r="I14" s="1">
        <v>-0.72</v>
      </c>
      <c r="J14" s="46"/>
      <c r="K14" s="57" t="s">
        <v>16</v>
      </c>
      <c r="L14" s="58"/>
      <c r="M14" s="47">
        <v>0</v>
      </c>
      <c r="N14" s="47">
        <v>342.67</v>
      </c>
      <c r="O14" s="47">
        <f>+M14+N14</f>
        <v>342.67</v>
      </c>
      <c r="P14" s="47">
        <v>342.67</v>
      </c>
      <c r="Q14" s="47">
        <v>342.67</v>
      </c>
      <c r="R14" s="47">
        <f>+Q14-M14</f>
        <v>342.67</v>
      </c>
      <c r="T14" s="76">
        <f>C14-M14</f>
        <v>0</v>
      </c>
      <c r="U14" s="76">
        <f t="shared" ref="U14:Y14" si="2">D14-N14</f>
        <v>139587.59</v>
      </c>
      <c r="V14" s="76">
        <f t="shared" si="2"/>
        <v>139587.59</v>
      </c>
      <c r="W14" s="76">
        <f t="shared" si="2"/>
        <v>139587.59</v>
      </c>
      <c r="X14" s="76">
        <f t="shared" si="2"/>
        <v>139587.59</v>
      </c>
      <c r="Y14" s="76">
        <f t="shared" si="2"/>
        <v>139587.59</v>
      </c>
      <c r="Z14" s="76"/>
    </row>
    <row r="15" spans="2:26" x14ac:dyDescent="0.3">
      <c r="B15" s="10" t="s">
        <v>17</v>
      </c>
      <c r="C15" s="38"/>
      <c r="D15" s="38"/>
      <c r="E15" s="38"/>
      <c r="F15" s="38"/>
      <c r="G15" s="38"/>
      <c r="H15" s="38"/>
      <c r="J15" s="46"/>
      <c r="K15" s="57" t="s">
        <v>17</v>
      </c>
      <c r="L15" s="58"/>
      <c r="M15" s="47"/>
      <c r="N15" s="47"/>
      <c r="O15" s="47">
        <v>0</v>
      </c>
      <c r="P15" s="47"/>
      <c r="Q15" s="47"/>
      <c r="R15" s="47">
        <v>0</v>
      </c>
      <c r="T15" s="76"/>
      <c r="U15" s="76">
        <v>139587.59</v>
      </c>
      <c r="V15" s="76"/>
      <c r="W15" s="76"/>
      <c r="X15" s="76"/>
      <c r="Y15" s="76"/>
      <c r="Z15" s="76"/>
    </row>
    <row r="16" spans="2:26" x14ac:dyDescent="0.3">
      <c r="B16" s="10" t="s">
        <v>70</v>
      </c>
      <c r="C16" s="38">
        <v>0</v>
      </c>
      <c r="D16" s="38">
        <v>108408.5</v>
      </c>
      <c r="E16" s="38">
        <f t="shared" si="0"/>
        <v>108408.5</v>
      </c>
      <c r="F16" s="38">
        <v>108408.5</v>
      </c>
      <c r="G16" s="38">
        <v>108408.5</v>
      </c>
      <c r="H16" s="38">
        <f t="shared" si="1"/>
        <v>108408.5</v>
      </c>
      <c r="J16" s="46"/>
      <c r="K16" s="59" t="s">
        <v>75</v>
      </c>
      <c r="L16" s="60"/>
      <c r="M16" s="47">
        <v>0</v>
      </c>
      <c r="N16" s="47">
        <v>108408.5</v>
      </c>
      <c r="O16" s="47">
        <f>+M16+N16</f>
        <v>108408.5</v>
      </c>
      <c r="P16" s="47">
        <v>108408.5</v>
      </c>
      <c r="Q16" s="47">
        <v>108408.5</v>
      </c>
      <c r="R16" s="47">
        <f>+Q16-M16</f>
        <v>108408.5</v>
      </c>
      <c r="T16" s="76"/>
      <c r="U16" s="76">
        <f>U15-U14</f>
        <v>0</v>
      </c>
      <c r="V16" s="76"/>
      <c r="W16" s="76"/>
      <c r="X16" s="76"/>
      <c r="Y16" s="76"/>
      <c r="Z16" s="76"/>
    </row>
    <row r="17" spans="2:26" ht="29.9" x14ac:dyDescent="0.3">
      <c r="B17" s="14" t="s">
        <v>68</v>
      </c>
      <c r="C17" s="38">
        <f t="shared" ref="C17:H17" si="3">SUM(C18:C28)</f>
        <v>0</v>
      </c>
      <c r="D17" s="40">
        <f t="shared" si="3"/>
        <v>0</v>
      </c>
      <c r="E17" s="40">
        <f t="shared" si="3"/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J17" s="61"/>
      <c r="K17" s="57" t="s">
        <v>76</v>
      </c>
      <c r="L17" s="58"/>
      <c r="M17" s="62">
        <v>0</v>
      </c>
      <c r="N17" s="63">
        <v>0</v>
      </c>
      <c r="O17" s="62">
        <f>+M17+N17</f>
        <v>0</v>
      </c>
      <c r="P17" s="64">
        <v>0</v>
      </c>
      <c r="Q17" s="64">
        <v>0</v>
      </c>
      <c r="R17" s="64">
        <f>+Q17-M17</f>
        <v>0</v>
      </c>
      <c r="T17" s="76"/>
      <c r="U17" s="76"/>
      <c r="V17" s="76"/>
      <c r="W17" s="76"/>
      <c r="X17" s="76"/>
      <c r="Y17" s="76"/>
      <c r="Z17" s="76"/>
    </row>
    <row r="18" spans="2:26" x14ac:dyDescent="0.3">
      <c r="B18" s="11" t="s">
        <v>18</v>
      </c>
      <c r="C18" s="38"/>
      <c r="D18" s="38"/>
      <c r="E18" s="38"/>
      <c r="F18" s="38"/>
      <c r="G18" s="38"/>
      <c r="H18" s="38"/>
      <c r="J18" s="61"/>
      <c r="K18" s="57" t="s">
        <v>77</v>
      </c>
      <c r="L18" s="58"/>
      <c r="M18" s="62"/>
      <c r="N18" s="63"/>
      <c r="O18" s="62"/>
      <c r="P18" s="64"/>
      <c r="Q18" s="64"/>
      <c r="R18" s="64"/>
      <c r="T18" s="76"/>
      <c r="U18" s="76"/>
      <c r="V18" s="76"/>
      <c r="W18" s="76"/>
      <c r="X18" s="76"/>
      <c r="Y18" s="76"/>
      <c r="Z18" s="76"/>
    </row>
    <row r="19" spans="2:26" x14ac:dyDescent="0.3">
      <c r="B19" s="11" t="s">
        <v>19</v>
      </c>
      <c r="C19" s="38"/>
      <c r="D19" s="38"/>
      <c r="E19" s="38"/>
      <c r="F19" s="38"/>
      <c r="G19" s="38"/>
      <c r="H19" s="38"/>
      <c r="J19" s="46"/>
      <c r="K19" s="48"/>
      <c r="L19" s="49" t="s">
        <v>18</v>
      </c>
      <c r="M19" s="50"/>
      <c r="N19" s="50"/>
      <c r="O19" s="50"/>
      <c r="P19" s="50"/>
      <c r="Q19" s="50"/>
      <c r="R19" s="47">
        <f t="shared" ref="R19:R34" si="4">+Q19-M19</f>
        <v>0</v>
      </c>
      <c r="T19" s="76"/>
      <c r="U19" s="76"/>
      <c r="V19" s="76"/>
      <c r="W19" s="76"/>
      <c r="X19" s="76"/>
      <c r="Y19" s="76"/>
      <c r="Z19" s="76"/>
    </row>
    <row r="20" spans="2:26" x14ac:dyDescent="0.3">
      <c r="B20" s="11" t="s">
        <v>20</v>
      </c>
      <c r="C20" s="38"/>
      <c r="D20" s="38"/>
      <c r="E20" s="38"/>
      <c r="F20" s="38"/>
      <c r="G20" s="38"/>
      <c r="H20" s="38"/>
      <c r="J20" s="46"/>
      <c r="K20" s="48"/>
      <c r="L20" s="49" t="s">
        <v>19</v>
      </c>
      <c r="M20" s="50"/>
      <c r="N20" s="50"/>
      <c r="O20" s="50"/>
      <c r="P20" s="50"/>
      <c r="Q20" s="50"/>
      <c r="R20" s="47">
        <f t="shared" si="4"/>
        <v>0</v>
      </c>
    </row>
    <row r="21" spans="2:26" x14ac:dyDescent="0.3">
      <c r="B21" s="11" t="s">
        <v>21</v>
      </c>
      <c r="C21" s="38"/>
      <c r="D21" s="38"/>
      <c r="E21" s="38"/>
      <c r="F21" s="38"/>
      <c r="G21" s="38"/>
      <c r="H21" s="38"/>
      <c r="J21" s="46"/>
      <c r="K21" s="48"/>
      <c r="L21" s="49" t="s">
        <v>20</v>
      </c>
      <c r="M21" s="50"/>
      <c r="N21" s="50"/>
      <c r="O21" s="50"/>
      <c r="P21" s="50"/>
      <c r="Q21" s="50"/>
      <c r="R21" s="47">
        <f t="shared" si="4"/>
        <v>0</v>
      </c>
    </row>
    <row r="22" spans="2:26" x14ac:dyDescent="0.3">
      <c r="B22" s="11" t="s">
        <v>22</v>
      </c>
      <c r="C22" s="38"/>
      <c r="D22" s="38"/>
      <c r="E22" s="38"/>
      <c r="F22" s="38"/>
      <c r="G22" s="38"/>
      <c r="H22" s="38"/>
      <c r="J22" s="46"/>
      <c r="K22" s="48"/>
      <c r="L22" s="49" t="s">
        <v>21</v>
      </c>
      <c r="M22" s="50"/>
      <c r="N22" s="50"/>
      <c r="O22" s="50"/>
      <c r="P22" s="50"/>
      <c r="Q22" s="50"/>
      <c r="R22" s="47">
        <f t="shared" si="4"/>
        <v>0</v>
      </c>
    </row>
    <row r="23" spans="2:26" ht="29.9" x14ac:dyDescent="0.3">
      <c r="B23" s="12" t="s">
        <v>23</v>
      </c>
      <c r="C23" s="38"/>
      <c r="D23" s="38"/>
      <c r="E23" s="38"/>
      <c r="F23" s="38"/>
      <c r="G23" s="38"/>
      <c r="H23" s="38"/>
      <c r="J23" s="46"/>
      <c r="K23" s="48"/>
      <c r="L23" s="49" t="s">
        <v>22</v>
      </c>
      <c r="M23" s="50"/>
      <c r="N23" s="50"/>
      <c r="O23" s="50"/>
      <c r="P23" s="50"/>
      <c r="Q23" s="50"/>
      <c r="R23" s="47">
        <f t="shared" si="4"/>
        <v>0</v>
      </c>
    </row>
    <row r="24" spans="2:26" ht="29.9" x14ac:dyDescent="0.3">
      <c r="B24" s="12" t="s">
        <v>24</v>
      </c>
      <c r="C24" s="38"/>
      <c r="D24" s="38"/>
      <c r="E24" s="38"/>
      <c r="F24" s="38"/>
      <c r="G24" s="38"/>
      <c r="H24" s="38"/>
      <c r="J24" s="46"/>
      <c r="K24" s="48"/>
      <c r="L24" s="49" t="s">
        <v>23</v>
      </c>
      <c r="M24" s="50"/>
      <c r="N24" s="50"/>
      <c r="O24" s="50"/>
      <c r="P24" s="50"/>
      <c r="Q24" s="50"/>
      <c r="R24" s="47">
        <f t="shared" si="4"/>
        <v>0</v>
      </c>
    </row>
    <row r="25" spans="2:26" x14ac:dyDescent="0.3">
      <c r="B25" s="11" t="s">
        <v>25</v>
      </c>
      <c r="C25" s="38"/>
      <c r="D25" s="38"/>
      <c r="E25" s="38"/>
      <c r="F25" s="38"/>
      <c r="G25" s="38"/>
      <c r="H25" s="38"/>
      <c r="J25" s="46"/>
      <c r="K25" s="48"/>
      <c r="L25" s="49" t="s">
        <v>24</v>
      </c>
      <c r="M25" s="50"/>
      <c r="N25" s="50"/>
      <c r="O25" s="50"/>
      <c r="P25" s="50"/>
      <c r="Q25" s="50"/>
      <c r="R25" s="47">
        <f t="shared" si="4"/>
        <v>0</v>
      </c>
    </row>
    <row r="26" spans="2:26" x14ac:dyDescent="0.3">
      <c r="B26" s="11" t="s">
        <v>26</v>
      </c>
      <c r="C26" s="38"/>
      <c r="D26" s="38"/>
      <c r="E26" s="38"/>
      <c r="F26" s="38"/>
      <c r="G26" s="38"/>
      <c r="H26" s="38"/>
      <c r="J26" s="46"/>
      <c r="K26" s="48"/>
      <c r="L26" s="49" t="s">
        <v>25</v>
      </c>
      <c r="M26" s="50"/>
      <c r="N26" s="50"/>
      <c r="O26" s="50"/>
      <c r="P26" s="50"/>
      <c r="Q26" s="50"/>
      <c r="R26" s="47">
        <f t="shared" si="4"/>
        <v>0</v>
      </c>
    </row>
    <row r="27" spans="2:26" x14ac:dyDescent="0.3">
      <c r="B27" s="11" t="s">
        <v>27</v>
      </c>
      <c r="C27" s="38"/>
      <c r="D27" s="38"/>
      <c r="E27" s="38"/>
      <c r="F27" s="38"/>
      <c r="G27" s="38"/>
      <c r="H27" s="38"/>
      <c r="J27" s="46"/>
      <c r="K27" s="48"/>
      <c r="L27" s="49" t="s">
        <v>26</v>
      </c>
      <c r="M27" s="50"/>
      <c r="N27" s="50"/>
      <c r="O27" s="50"/>
      <c r="P27" s="50"/>
      <c r="Q27" s="50"/>
      <c r="R27" s="47">
        <f t="shared" si="4"/>
        <v>0</v>
      </c>
    </row>
    <row r="28" spans="2:26" ht="29.9" x14ac:dyDescent="0.3">
      <c r="B28" s="12" t="s">
        <v>28</v>
      </c>
      <c r="C28" s="38"/>
      <c r="D28" s="38"/>
      <c r="E28" s="38"/>
      <c r="F28" s="38"/>
      <c r="G28" s="38"/>
      <c r="H28" s="38"/>
      <c r="J28" s="46"/>
      <c r="K28" s="48"/>
      <c r="L28" s="49" t="s">
        <v>27</v>
      </c>
      <c r="M28" s="50"/>
      <c r="N28" s="50"/>
      <c r="O28" s="50"/>
      <c r="P28" s="50"/>
      <c r="Q28" s="50"/>
      <c r="R28" s="47">
        <f t="shared" si="4"/>
        <v>0</v>
      </c>
    </row>
    <row r="29" spans="2:26" ht="29.9" x14ac:dyDescent="0.3">
      <c r="B29" s="14" t="s">
        <v>29</v>
      </c>
      <c r="C29" s="38">
        <f t="shared" ref="C29:H29" si="5">SUM(C30:C34)</f>
        <v>0</v>
      </c>
      <c r="D29" s="38">
        <f t="shared" si="5"/>
        <v>0</v>
      </c>
      <c r="E29" s="38">
        <f t="shared" si="5"/>
        <v>0</v>
      </c>
      <c r="F29" s="38">
        <f t="shared" si="5"/>
        <v>0</v>
      </c>
      <c r="G29" s="38">
        <f t="shared" si="5"/>
        <v>0</v>
      </c>
      <c r="H29" s="38">
        <f t="shared" si="5"/>
        <v>0</v>
      </c>
      <c r="J29" s="46"/>
      <c r="K29" s="48"/>
      <c r="L29" s="49" t="s">
        <v>28</v>
      </c>
      <c r="M29" s="50"/>
      <c r="N29" s="50"/>
      <c r="O29" s="50"/>
      <c r="P29" s="50"/>
      <c r="Q29" s="50"/>
      <c r="R29" s="47">
        <f t="shared" si="4"/>
        <v>0</v>
      </c>
    </row>
    <row r="30" spans="2:26" x14ac:dyDescent="0.3">
      <c r="B30" s="11" t="s">
        <v>30</v>
      </c>
      <c r="C30" s="38"/>
      <c r="D30" s="38"/>
      <c r="E30" s="38"/>
      <c r="F30" s="38"/>
      <c r="G30" s="38"/>
      <c r="H30" s="38"/>
      <c r="J30" s="46"/>
      <c r="K30" s="57" t="s">
        <v>29</v>
      </c>
      <c r="L30" s="58"/>
      <c r="M30" s="47">
        <f>SUM(M31:M34)</f>
        <v>0</v>
      </c>
      <c r="N30" s="47">
        <f>SUM(N31:N34)</f>
        <v>0</v>
      </c>
      <c r="O30" s="47">
        <f>SUM(O31:O34)</f>
        <v>0</v>
      </c>
      <c r="P30" s="47">
        <f>SUM(P31:P34)</f>
        <v>0</v>
      </c>
      <c r="Q30" s="47">
        <f>SUM(Q31:Q34)</f>
        <v>0</v>
      </c>
      <c r="R30" s="47">
        <f t="shared" si="4"/>
        <v>0</v>
      </c>
    </row>
    <row r="31" spans="2:26" x14ac:dyDescent="0.3">
      <c r="B31" s="11" t="s">
        <v>31</v>
      </c>
      <c r="C31" s="38"/>
      <c r="D31" s="38"/>
      <c r="E31" s="38"/>
      <c r="F31" s="38"/>
      <c r="G31" s="38"/>
      <c r="H31" s="38"/>
      <c r="J31" s="46"/>
      <c r="K31" s="48"/>
      <c r="L31" s="49" t="s">
        <v>30</v>
      </c>
      <c r="M31" s="50"/>
      <c r="N31" s="50"/>
      <c r="O31" s="50"/>
      <c r="P31" s="50"/>
      <c r="Q31" s="50"/>
      <c r="R31" s="47">
        <f t="shared" si="4"/>
        <v>0</v>
      </c>
    </row>
    <row r="32" spans="2:26" x14ac:dyDescent="0.3">
      <c r="B32" s="11" t="s">
        <v>32</v>
      </c>
      <c r="C32" s="38"/>
      <c r="D32" s="38"/>
      <c r="E32" s="38"/>
      <c r="F32" s="38"/>
      <c r="G32" s="38"/>
      <c r="H32" s="38"/>
      <c r="J32" s="46"/>
      <c r="K32" s="48"/>
      <c r="L32" s="49" t="s">
        <v>31</v>
      </c>
      <c r="M32" s="50"/>
      <c r="N32" s="50"/>
      <c r="O32" s="50"/>
      <c r="P32" s="50"/>
      <c r="Q32" s="50"/>
      <c r="R32" s="47">
        <f t="shared" si="4"/>
        <v>0</v>
      </c>
    </row>
    <row r="33" spans="2:25" ht="29.9" x14ac:dyDescent="0.3">
      <c r="B33" s="12" t="s">
        <v>33</v>
      </c>
      <c r="C33" s="38"/>
      <c r="D33" s="38"/>
      <c r="E33" s="38"/>
      <c r="F33" s="38"/>
      <c r="G33" s="38"/>
      <c r="H33" s="38"/>
      <c r="J33" s="46"/>
      <c r="K33" s="48"/>
      <c r="L33" s="49" t="s">
        <v>32</v>
      </c>
      <c r="M33" s="50"/>
      <c r="N33" s="50"/>
      <c r="O33" s="50"/>
      <c r="P33" s="50"/>
      <c r="Q33" s="50"/>
      <c r="R33" s="47">
        <f t="shared" si="4"/>
        <v>0</v>
      </c>
    </row>
    <row r="34" spans="2:25" x14ac:dyDescent="0.3">
      <c r="B34" s="11" t="s">
        <v>34</v>
      </c>
      <c r="C34" s="38"/>
      <c r="D34" s="38"/>
      <c r="E34" s="38"/>
      <c r="F34" s="38"/>
      <c r="G34" s="38"/>
      <c r="H34" s="38"/>
      <c r="J34" s="46"/>
      <c r="K34" s="48"/>
      <c r="L34" s="49" t="s">
        <v>33</v>
      </c>
      <c r="M34" s="50"/>
      <c r="N34" s="50"/>
      <c r="O34" s="50"/>
      <c r="P34" s="50"/>
      <c r="Q34" s="50"/>
      <c r="R34" s="47">
        <f t="shared" si="4"/>
        <v>0</v>
      </c>
    </row>
    <row r="35" spans="2:25" x14ac:dyDescent="0.3">
      <c r="B35" s="10" t="s">
        <v>71</v>
      </c>
      <c r="C35" s="38">
        <v>242346479</v>
      </c>
      <c r="D35" s="38">
        <f>4764188.72-2945233.12-1804361.6</f>
        <v>14593.999999999534</v>
      </c>
      <c r="E35" s="38">
        <f t="shared" si="0"/>
        <v>242361073</v>
      </c>
      <c r="F35" s="38">
        <v>242361073</v>
      </c>
      <c r="G35" s="38">
        <v>242361073</v>
      </c>
      <c r="H35" s="38">
        <f t="shared" ref="H35" si="6">G35-C35</f>
        <v>14594</v>
      </c>
      <c r="J35" s="46"/>
      <c r="K35" s="65" t="s">
        <v>78</v>
      </c>
      <c r="L35" s="66"/>
      <c r="M35" s="51">
        <v>46702295</v>
      </c>
      <c r="N35" s="51">
        <v>14594</v>
      </c>
      <c r="O35" s="51">
        <f>+M35+N35</f>
        <v>46716889</v>
      </c>
      <c r="P35" s="47">
        <v>46716889</v>
      </c>
      <c r="Q35" s="47">
        <v>46716889</v>
      </c>
      <c r="R35" s="47">
        <v>14594</v>
      </c>
      <c r="T35" s="76">
        <f>C35-M35</f>
        <v>195644184</v>
      </c>
      <c r="U35" s="76">
        <f t="shared" ref="U35" si="7">D35-N35</f>
        <v>-4.6566128730773926E-10</v>
      </c>
      <c r="V35" s="76">
        <f t="shared" ref="V35" si="8">E35-O35</f>
        <v>195644184</v>
      </c>
      <c r="W35" s="76">
        <f t="shared" ref="W35" si="9">F35-P35</f>
        <v>195644184</v>
      </c>
      <c r="X35" s="76">
        <f t="shared" ref="X35" si="10">G35-Q35</f>
        <v>195644184</v>
      </c>
      <c r="Y35" s="76">
        <f t="shared" ref="Y35" si="11">H35-R35</f>
        <v>0</v>
      </c>
    </row>
    <row r="36" spans="2:25" x14ac:dyDescent="0.3">
      <c r="B36" s="10" t="s">
        <v>35</v>
      </c>
      <c r="C36" s="38">
        <f t="shared" ref="C36:H36" si="12">C37</f>
        <v>0</v>
      </c>
      <c r="D36" s="38">
        <f t="shared" si="12"/>
        <v>0</v>
      </c>
      <c r="E36" s="38">
        <f t="shared" si="12"/>
        <v>0</v>
      </c>
      <c r="F36" s="38">
        <f t="shared" si="12"/>
        <v>0</v>
      </c>
      <c r="G36" s="38">
        <f t="shared" si="12"/>
        <v>0</v>
      </c>
      <c r="H36" s="38">
        <f t="shared" si="12"/>
        <v>0</v>
      </c>
      <c r="J36" s="46"/>
      <c r="K36" s="65" t="s">
        <v>35</v>
      </c>
      <c r="L36" s="58"/>
      <c r="M36" s="47"/>
      <c r="N36" s="47"/>
      <c r="O36" s="47">
        <v>0</v>
      </c>
      <c r="P36" s="47"/>
      <c r="Q36" s="47"/>
      <c r="R36" s="47">
        <v>0</v>
      </c>
      <c r="T36" s="76">
        <f t="shared" ref="T36:T78" si="13">C36-M36</f>
        <v>0</v>
      </c>
      <c r="U36" s="76">
        <f t="shared" ref="U36:U78" si="14">D36-N36</f>
        <v>0</v>
      </c>
      <c r="V36" s="76">
        <f t="shared" ref="V36:V78" si="15">E36-O36</f>
        <v>0</v>
      </c>
      <c r="W36" s="76">
        <f t="shared" ref="W36:W78" si="16">F36-P36</f>
        <v>0</v>
      </c>
      <c r="X36" s="76">
        <f t="shared" ref="X36:X78" si="17">G36-Q36</f>
        <v>0</v>
      </c>
      <c r="Y36" s="76">
        <f t="shared" ref="Y36:Y78" si="18">H36-R36</f>
        <v>0</v>
      </c>
    </row>
    <row r="37" spans="2:25" x14ac:dyDescent="0.3">
      <c r="B37" s="11" t="s">
        <v>36</v>
      </c>
      <c r="C37" s="38"/>
      <c r="D37" s="38"/>
      <c r="E37" s="38"/>
      <c r="F37" s="38"/>
      <c r="G37" s="38"/>
      <c r="H37" s="38"/>
      <c r="J37" s="46"/>
      <c r="K37" s="48"/>
      <c r="L37" s="49" t="s">
        <v>36</v>
      </c>
      <c r="M37" s="47"/>
      <c r="N37" s="47"/>
      <c r="O37" s="47">
        <v>0</v>
      </c>
      <c r="P37" s="47"/>
      <c r="Q37" s="47"/>
      <c r="R37" s="47">
        <v>0</v>
      </c>
      <c r="T37" s="76">
        <f t="shared" si="13"/>
        <v>0</v>
      </c>
      <c r="U37" s="76">
        <f t="shared" si="14"/>
        <v>0</v>
      </c>
      <c r="V37" s="76">
        <f t="shared" si="15"/>
        <v>0</v>
      </c>
      <c r="W37" s="76">
        <f t="shared" si="16"/>
        <v>0</v>
      </c>
      <c r="X37" s="76">
        <f t="shared" si="17"/>
        <v>0</v>
      </c>
      <c r="Y37" s="76">
        <f t="shared" si="18"/>
        <v>0</v>
      </c>
    </row>
    <row r="38" spans="2:25" x14ac:dyDescent="0.3">
      <c r="B38" s="10" t="s">
        <v>37</v>
      </c>
      <c r="C38" s="38">
        <f t="shared" ref="C38:H38" si="19">C39+C40</f>
        <v>0</v>
      </c>
      <c r="D38" s="38">
        <f t="shared" si="19"/>
        <v>4749594.7200000007</v>
      </c>
      <c r="E38" s="38">
        <f t="shared" si="19"/>
        <v>4749594.7200000007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J38" s="46"/>
      <c r="K38" s="57" t="s">
        <v>37</v>
      </c>
      <c r="L38" s="58"/>
      <c r="M38" s="47">
        <f>+M39+M40</f>
        <v>0</v>
      </c>
      <c r="N38" s="47">
        <f>+N39+N40</f>
        <v>2945233.12</v>
      </c>
      <c r="O38" s="47">
        <f t="shared" ref="O38:R38" si="20">+O39+O40</f>
        <v>2945233.12</v>
      </c>
      <c r="P38" s="47">
        <f t="shared" si="20"/>
        <v>0</v>
      </c>
      <c r="Q38" s="47">
        <f t="shared" si="20"/>
        <v>0</v>
      </c>
      <c r="R38" s="47">
        <f t="shared" si="20"/>
        <v>0</v>
      </c>
      <c r="T38" s="76">
        <f t="shared" si="13"/>
        <v>0</v>
      </c>
      <c r="U38" s="76">
        <f t="shared" si="14"/>
        <v>1804361.6000000006</v>
      </c>
      <c r="V38" s="76">
        <f t="shared" si="15"/>
        <v>1804361.6000000006</v>
      </c>
      <c r="W38" s="76">
        <f t="shared" si="16"/>
        <v>0</v>
      </c>
      <c r="X38" s="76">
        <f t="shared" si="17"/>
        <v>0</v>
      </c>
      <c r="Y38" s="76">
        <f t="shared" si="18"/>
        <v>0</v>
      </c>
    </row>
    <row r="39" spans="2:25" x14ac:dyDescent="0.3">
      <c r="B39" s="11" t="s">
        <v>38</v>
      </c>
      <c r="C39" s="38"/>
      <c r="D39" s="38"/>
      <c r="E39" s="38"/>
      <c r="F39" s="38"/>
      <c r="G39" s="38"/>
      <c r="H39" s="38"/>
      <c r="J39" s="46"/>
      <c r="K39" s="48"/>
      <c r="L39" s="49" t="s">
        <v>38</v>
      </c>
      <c r="M39" s="47"/>
      <c r="N39" s="47"/>
      <c r="O39" s="47">
        <v>0</v>
      </c>
      <c r="P39" s="47"/>
      <c r="Q39" s="47"/>
      <c r="R39" s="47">
        <v>0</v>
      </c>
      <c r="T39" s="76">
        <f t="shared" si="13"/>
        <v>0</v>
      </c>
      <c r="U39" s="76">
        <f t="shared" si="14"/>
        <v>0</v>
      </c>
      <c r="V39" s="76">
        <f t="shared" si="15"/>
        <v>0</v>
      </c>
      <c r="W39" s="76">
        <f t="shared" si="16"/>
        <v>0</v>
      </c>
      <c r="X39" s="76">
        <f t="shared" si="17"/>
        <v>0</v>
      </c>
      <c r="Y39" s="76">
        <f t="shared" si="18"/>
        <v>0</v>
      </c>
    </row>
    <row r="40" spans="2:25" x14ac:dyDescent="0.3">
      <c r="B40" s="11" t="s">
        <v>39</v>
      </c>
      <c r="C40" s="38"/>
      <c r="D40" s="38">
        <f>2945233.12+1804361.6</f>
        <v>4749594.7200000007</v>
      </c>
      <c r="E40" s="38">
        <f t="shared" ref="E40" si="21">C40+D40</f>
        <v>4749594.7200000007</v>
      </c>
      <c r="F40" s="38"/>
      <c r="G40" s="38"/>
      <c r="H40" s="38"/>
      <c r="J40" s="46"/>
      <c r="K40" s="48"/>
      <c r="L40" s="49" t="s">
        <v>39</v>
      </c>
      <c r="M40" s="47">
        <v>0</v>
      </c>
      <c r="N40" s="47">
        <v>2945233.12</v>
      </c>
      <c r="O40" s="47">
        <f>+M40+N40</f>
        <v>2945233.12</v>
      </c>
      <c r="P40" s="47">
        <v>0</v>
      </c>
      <c r="Q40" s="47">
        <v>0</v>
      </c>
      <c r="R40" s="47">
        <v>0</v>
      </c>
      <c r="T40" s="76">
        <f t="shared" si="13"/>
        <v>0</v>
      </c>
      <c r="U40" s="76">
        <f t="shared" si="14"/>
        <v>1804361.6000000006</v>
      </c>
      <c r="V40" s="76">
        <f t="shared" si="15"/>
        <v>1804361.6000000006</v>
      </c>
      <c r="W40" s="76">
        <f t="shared" si="16"/>
        <v>0</v>
      </c>
      <c r="X40" s="76">
        <f t="shared" si="17"/>
        <v>0</v>
      </c>
      <c r="Y40" s="76">
        <f t="shared" si="18"/>
        <v>0</v>
      </c>
    </row>
    <row r="41" spans="2:25" x14ac:dyDescent="0.3">
      <c r="B41" s="9"/>
      <c r="C41" s="38"/>
      <c r="D41" s="38"/>
      <c r="E41" s="38"/>
      <c r="F41" s="38"/>
      <c r="G41" s="38"/>
      <c r="H41" s="38"/>
      <c r="J41" s="46"/>
      <c r="K41" s="48"/>
      <c r="L41" s="49"/>
      <c r="M41" s="50"/>
      <c r="N41" s="50"/>
      <c r="O41" s="50"/>
      <c r="P41" s="50"/>
      <c r="Q41" s="50"/>
      <c r="R41" s="50"/>
      <c r="T41" s="76">
        <f t="shared" si="13"/>
        <v>0</v>
      </c>
      <c r="U41" s="76">
        <f t="shared" si="14"/>
        <v>0</v>
      </c>
      <c r="V41" s="76">
        <f t="shared" si="15"/>
        <v>0</v>
      </c>
      <c r="W41" s="76">
        <f t="shared" si="16"/>
        <v>0</v>
      </c>
      <c r="X41" s="76">
        <f t="shared" si="17"/>
        <v>0</v>
      </c>
      <c r="Y41" s="76">
        <f t="shared" si="18"/>
        <v>0</v>
      </c>
    </row>
    <row r="42" spans="2:25" ht="29.9" x14ac:dyDescent="0.3">
      <c r="B42" s="15" t="s">
        <v>69</v>
      </c>
      <c r="C42" s="41">
        <f t="shared" ref="C42:H42" si="22">C10+C11+C12+C13+C14+C15+C16+C17+C29+C35+C36+C38</f>
        <v>242346479</v>
      </c>
      <c r="D42" s="42">
        <f t="shared" si="22"/>
        <v>5012527.4800000004</v>
      </c>
      <c r="E42" s="42">
        <f t="shared" si="22"/>
        <v>247359006.47999999</v>
      </c>
      <c r="F42" s="42">
        <f t="shared" si="22"/>
        <v>242609411.75999999</v>
      </c>
      <c r="G42" s="42">
        <f t="shared" si="22"/>
        <v>242609411.75999999</v>
      </c>
      <c r="H42" s="42">
        <f t="shared" si="22"/>
        <v>262932.76</v>
      </c>
      <c r="J42" s="67" t="s">
        <v>79</v>
      </c>
      <c r="K42" s="68"/>
      <c r="L42" s="69"/>
      <c r="M42" s="70">
        <f>+M10+M11+M12+M13+M14+M15+M16+M17+M30+M35+M36+M38</f>
        <v>46702295</v>
      </c>
      <c r="N42" s="71">
        <f>+N10+N11+N12+N13+N14+N15+N16+N17+N30+N35+N36+N38</f>
        <v>3068578.29</v>
      </c>
      <c r="O42" s="72">
        <f>+O10+O11+O12+O13+O14+O15+O16+O17+O30+O35+O36+O38</f>
        <v>49770873.289999999</v>
      </c>
      <c r="P42" s="72">
        <f>+P10+P11+P12+P13+P14+P15+P16+P17+P30+P35+P36+P38</f>
        <v>46825640.170000002</v>
      </c>
      <c r="Q42" s="72">
        <f>+Q10+Q11+Q12+Q13+Q14+Q15+Q16+Q17+Q30+Q35+Q36+Q38</f>
        <v>46825640.170000002</v>
      </c>
      <c r="R42" s="70">
        <f>+Q42-M42</f>
        <v>123345.17000000179</v>
      </c>
      <c r="T42" s="76">
        <f t="shared" si="13"/>
        <v>195644184</v>
      </c>
      <c r="U42" s="76">
        <f t="shared" si="14"/>
        <v>1943949.1900000004</v>
      </c>
      <c r="V42" s="76">
        <f t="shared" si="15"/>
        <v>197588133.19</v>
      </c>
      <c r="W42" s="76">
        <f t="shared" si="16"/>
        <v>195783771.58999997</v>
      </c>
      <c r="X42" s="76">
        <f t="shared" si="17"/>
        <v>195783771.58999997</v>
      </c>
      <c r="Y42" s="76">
        <f t="shared" si="18"/>
        <v>139587.58999999822</v>
      </c>
    </row>
    <row r="43" spans="2:25" x14ac:dyDescent="0.3">
      <c r="B43" s="3"/>
      <c r="C43" s="38"/>
      <c r="D43" s="43"/>
      <c r="E43" s="43"/>
      <c r="F43" s="43"/>
      <c r="G43" s="43"/>
      <c r="H43" s="43"/>
      <c r="J43" s="67" t="s">
        <v>80</v>
      </c>
      <c r="K43" s="68"/>
      <c r="L43" s="69"/>
      <c r="M43" s="70"/>
      <c r="N43" s="71"/>
      <c r="O43" s="72"/>
      <c r="P43" s="72"/>
      <c r="Q43" s="72"/>
      <c r="R43" s="70"/>
      <c r="T43" s="76">
        <f t="shared" si="13"/>
        <v>0</v>
      </c>
      <c r="U43" s="76">
        <f t="shared" si="14"/>
        <v>0</v>
      </c>
      <c r="V43" s="76">
        <f t="shared" si="15"/>
        <v>0</v>
      </c>
      <c r="W43" s="76">
        <f t="shared" si="16"/>
        <v>0</v>
      </c>
      <c r="X43" s="76">
        <f t="shared" si="17"/>
        <v>0</v>
      </c>
      <c r="Y43" s="76">
        <f t="shared" si="18"/>
        <v>0</v>
      </c>
    </row>
    <row r="44" spans="2:25" ht="29.9" x14ac:dyDescent="0.3">
      <c r="B44" s="15" t="s">
        <v>40</v>
      </c>
      <c r="C44" s="44"/>
      <c r="D44" s="44"/>
      <c r="E44" s="44"/>
      <c r="F44" s="44"/>
      <c r="G44" s="44"/>
      <c r="H44" s="38"/>
      <c r="J44" s="61"/>
      <c r="K44" s="65"/>
      <c r="L44" s="58"/>
      <c r="M44" s="70"/>
      <c r="N44" s="71"/>
      <c r="O44" s="72"/>
      <c r="P44" s="72"/>
      <c r="Q44" s="72"/>
      <c r="R44" s="70"/>
      <c r="T44" s="76">
        <f t="shared" si="13"/>
        <v>0</v>
      </c>
      <c r="U44" s="76">
        <f t="shared" si="14"/>
        <v>0</v>
      </c>
      <c r="V44" s="76">
        <f t="shared" si="15"/>
        <v>0</v>
      </c>
      <c r="W44" s="76">
        <f t="shared" si="16"/>
        <v>0</v>
      </c>
      <c r="X44" s="76">
        <f t="shared" si="17"/>
        <v>0</v>
      </c>
      <c r="Y44" s="76">
        <f t="shared" si="18"/>
        <v>0</v>
      </c>
    </row>
    <row r="45" spans="2:25" x14ac:dyDescent="0.3">
      <c r="B45" s="9"/>
      <c r="C45" s="38"/>
      <c r="D45" s="38"/>
      <c r="E45" s="38"/>
      <c r="F45" s="38"/>
      <c r="G45" s="38"/>
      <c r="H45" s="38"/>
      <c r="J45" s="67" t="s">
        <v>40</v>
      </c>
      <c r="K45" s="68"/>
      <c r="L45" s="69"/>
      <c r="M45" s="50"/>
      <c r="N45" s="50"/>
      <c r="O45" s="50"/>
      <c r="P45" s="50"/>
      <c r="Q45" s="50"/>
      <c r="R45" s="52">
        <v>0</v>
      </c>
      <c r="T45" s="76">
        <f t="shared" si="13"/>
        <v>0</v>
      </c>
      <c r="U45" s="76">
        <f t="shared" si="14"/>
        <v>0</v>
      </c>
      <c r="V45" s="76">
        <f t="shared" si="15"/>
        <v>0</v>
      </c>
      <c r="W45" s="76">
        <f t="shared" si="16"/>
        <v>0</v>
      </c>
      <c r="X45" s="76">
        <f t="shared" si="17"/>
        <v>0</v>
      </c>
      <c r="Y45" s="76">
        <f t="shared" si="18"/>
        <v>0</v>
      </c>
    </row>
    <row r="46" spans="2:25" x14ac:dyDescent="0.3">
      <c r="B46" s="8" t="s">
        <v>41</v>
      </c>
      <c r="C46" s="38"/>
      <c r="D46" s="38"/>
      <c r="E46" s="38"/>
      <c r="F46" s="38"/>
      <c r="G46" s="38"/>
      <c r="H46" s="38"/>
      <c r="J46" s="46"/>
      <c r="K46" s="48"/>
      <c r="L46" s="49"/>
      <c r="M46" s="53"/>
      <c r="N46" s="53"/>
      <c r="O46" s="53"/>
      <c r="P46" s="53"/>
      <c r="Q46" s="53"/>
      <c r="R46" s="53"/>
      <c r="T46" s="76">
        <f t="shared" si="13"/>
        <v>0</v>
      </c>
      <c r="U46" s="76">
        <f t="shared" si="14"/>
        <v>0</v>
      </c>
      <c r="V46" s="76">
        <f t="shared" si="15"/>
        <v>0</v>
      </c>
      <c r="W46" s="76">
        <f t="shared" si="16"/>
        <v>0</v>
      </c>
      <c r="X46" s="76">
        <f t="shared" si="17"/>
        <v>0</v>
      </c>
      <c r="Y46" s="76">
        <f t="shared" si="18"/>
        <v>0</v>
      </c>
    </row>
    <row r="47" spans="2:25" x14ac:dyDescent="0.3">
      <c r="B47" s="10" t="s">
        <v>42</v>
      </c>
      <c r="C47" s="38">
        <f t="shared" ref="C47:H47" si="23">SUM(C48:C55)</f>
        <v>0</v>
      </c>
      <c r="D47" s="38">
        <f t="shared" si="23"/>
        <v>0</v>
      </c>
      <c r="E47" s="38">
        <f t="shared" si="23"/>
        <v>0</v>
      </c>
      <c r="F47" s="38">
        <f t="shared" si="23"/>
        <v>0</v>
      </c>
      <c r="G47" s="38">
        <f t="shared" si="23"/>
        <v>0</v>
      </c>
      <c r="H47" s="38">
        <f t="shared" si="23"/>
        <v>0</v>
      </c>
      <c r="J47" s="67" t="s">
        <v>41</v>
      </c>
      <c r="K47" s="68"/>
      <c r="L47" s="69"/>
      <c r="M47" s="50"/>
      <c r="N47" s="50"/>
      <c r="O47" s="50"/>
      <c r="P47" s="50"/>
      <c r="Q47" s="50"/>
      <c r="R47" s="50"/>
      <c r="T47" s="76">
        <f t="shared" si="13"/>
        <v>0</v>
      </c>
      <c r="U47" s="76">
        <f t="shared" si="14"/>
        <v>0</v>
      </c>
      <c r="V47" s="76">
        <f t="shared" si="15"/>
        <v>0</v>
      </c>
      <c r="W47" s="76">
        <f t="shared" si="16"/>
        <v>0</v>
      </c>
      <c r="X47" s="76">
        <f t="shared" si="17"/>
        <v>0</v>
      </c>
      <c r="Y47" s="76">
        <f t="shared" si="18"/>
        <v>0</v>
      </c>
    </row>
    <row r="48" spans="2:25" ht="29.9" x14ac:dyDescent="0.3">
      <c r="B48" s="12" t="s">
        <v>43</v>
      </c>
      <c r="C48" s="38"/>
      <c r="D48" s="38"/>
      <c r="E48" s="38"/>
      <c r="F48" s="38"/>
      <c r="G48" s="38"/>
      <c r="H48" s="38"/>
      <c r="J48" s="46"/>
      <c r="K48" s="57" t="s">
        <v>42</v>
      </c>
      <c r="L48" s="58"/>
      <c r="M48" s="47">
        <f>SUM(M49:M56)</f>
        <v>0</v>
      </c>
      <c r="N48" s="47">
        <f t="shared" ref="N48:Q48" si="24">SUM(N49:N56)</f>
        <v>0</v>
      </c>
      <c r="O48" s="47">
        <f t="shared" si="24"/>
        <v>0</v>
      </c>
      <c r="P48" s="47">
        <f t="shared" si="24"/>
        <v>0</v>
      </c>
      <c r="Q48" s="47">
        <f t="shared" si="24"/>
        <v>0</v>
      </c>
      <c r="R48" s="47">
        <f t="shared" ref="R48:R64" si="25">+Q48-M48</f>
        <v>0</v>
      </c>
      <c r="T48" s="76">
        <f t="shared" si="13"/>
        <v>0</v>
      </c>
      <c r="U48" s="76">
        <f t="shared" si="14"/>
        <v>0</v>
      </c>
      <c r="V48" s="76">
        <f t="shared" si="15"/>
        <v>0</v>
      </c>
      <c r="W48" s="76">
        <f t="shared" si="16"/>
        <v>0</v>
      </c>
      <c r="X48" s="76">
        <f t="shared" si="17"/>
        <v>0</v>
      </c>
      <c r="Y48" s="76">
        <f t="shared" si="18"/>
        <v>0</v>
      </c>
    </row>
    <row r="49" spans="2:25" ht="29.9" x14ac:dyDescent="0.3">
      <c r="B49" s="12" t="s">
        <v>44</v>
      </c>
      <c r="C49" s="38"/>
      <c r="D49" s="38"/>
      <c r="E49" s="38"/>
      <c r="F49" s="38"/>
      <c r="G49" s="38"/>
      <c r="H49" s="38"/>
      <c r="J49" s="46"/>
      <c r="K49" s="48"/>
      <c r="L49" s="49" t="s">
        <v>43</v>
      </c>
      <c r="M49" s="50"/>
      <c r="N49" s="50"/>
      <c r="O49" s="50"/>
      <c r="P49" s="50"/>
      <c r="Q49" s="50"/>
      <c r="R49" s="47">
        <f t="shared" si="25"/>
        <v>0</v>
      </c>
      <c r="T49" s="76">
        <f t="shared" si="13"/>
        <v>0</v>
      </c>
      <c r="U49" s="76">
        <f t="shared" si="14"/>
        <v>0</v>
      </c>
      <c r="V49" s="76">
        <f t="shared" si="15"/>
        <v>0</v>
      </c>
      <c r="W49" s="76">
        <f t="shared" si="16"/>
        <v>0</v>
      </c>
      <c r="X49" s="76">
        <f t="shared" si="17"/>
        <v>0</v>
      </c>
      <c r="Y49" s="76">
        <f t="shared" si="18"/>
        <v>0</v>
      </c>
    </row>
    <row r="50" spans="2:25" ht="29.9" x14ac:dyDescent="0.3">
      <c r="B50" s="12" t="s">
        <v>45</v>
      </c>
      <c r="C50" s="38"/>
      <c r="D50" s="38"/>
      <c r="E50" s="38"/>
      <c r="F50" s="38"/>
      <c r="G50" s="38"/>
      <c r="H50" s="38"/>
      <c r="J50" s="46"/>
      <c r="K50" s="48"/>
      <c r="L50" s="49" t="s">
        <v>44</v>
      </c>
      <c r="M50" s="50"/>
      <c r="N50" s="50"/>
      <c r="O50" s="50"/>
      <c r="P50" s="50"/>
      <c r="Q50" s="50"/>
      <c r="R50" s="47">
        <f t="shared" si="25"/>
        <v>0</v>
      </c>
      <c r="T50" s="76">
        <f t="shared" si="13"/>
        <v>0</v>
      </c>
      <c r="U50" s="76">
        <f t="shared" si="14"/>
        <v>0</v>
      </c>
      <c r="V50" s="76">
        <f t="shared" si="15"/>
        <v>0</v>
      </c>
      <c r="W50" s="76">
        <f t="shared" si="16"/>
        <v>0</v>
      </c>
      <c r="X50" s="76">
        <f t="shared" si="17"/>
        <v>0</v>
      </c>
      <c r="Y50" s="76">
        <f t="shared" si="18"/>
        <v>0</v>
      </c>
    </row>
    <row r="51" spans="2:25" ht="59.8" x14ac:dyDescent="0.3">
      <c r="B51" s="12" t="s">
        <v>46</v>
      </c>
      <c r="C51" s="38"/>
      <c r="D51" s="38"/>
      <c r="E51" s="38"/>
      <c r="F51" s="38"/>
      <c r="G51" s="38"/>
      <c r="H51" s="38"/>
      <c r="J51" s="46"/>
      <c r="K51" s="48"/>
      <c r="L51" s="49" t="s">
        <v>45</v>
      </c>
      <c r="M51" s="50"/>
      <c r="N51" s="50"/>
      <c r="O51" s="50"/>
      <c r="P51" s="50"/>
      <c r="Q51" s="50"/>
      <c r="R51" s="47">
        <f t="shared" si="25"/>
        <v>0</v>
      </c>
      <c r="T51" s="76">
        <f t="shared" si="13"/>
        <v>0</v>
      </c>
      <c r="U51" s="76">
        <f t="shared" si="14"/>
        <v>0</v>
      </c>
      <c r="V51" s="76">
        <f t="shared" si="15"/>
        <v>0</v>
      </c>
      <c r="W51" s="76">
        <f t="shared" si="16"/>
        <v>0</v>
      </c>
      <c r="X51" s="76">
        <f t="shared" si="17"/>
        <v>0</v>
      </c>
      <c r="Y51" s="76">
        <f t="shared" si="18"/>
        <v>0</v>
      </c>
    </row>
    <row r="52" spans="2:25" ht="21.75" x14ac:dyDescent="0.3">
      <c r="B52" s="12" t="s">
        <v>47</v>
      </c>
      <c r="C52" s="38"/>
      <c r="D52" s="38"/>
      <c r="E52" s="38"/>
      <c r="F52" s="38"/>
      <c r="G52" s="38"/>
      <c r="H52" s="38"/>
      <c r="J52" s="46"/>
      <c r="K52" s="48"/>
      <c r="L52" s="54" t="s">
        <v>46</v>
      </c>
      <c r="M52" s="50"/>
      <c r="N52" s="50"/>
      <c r="O52" s="50"/>
      <c r="P52" s="50"/>
      <c r="Q52" s="50"/>
      <c r="R52" s="47">
        <f t="shared" si="25"/>
        <v>0</v>
      </c>
      <c r="T52" s="76">
        <f t="shared" si="13"/>
        <v>0</v>
      </c>
      <c r="U52" s="76">
        <f t="shared" si="14"/>
        <v>0</v>
      </c>
      <c r="V52" s="76">
        <f t="shared" si="15"/>
        <v>0</v>
      </c>
      <c r="W52" s="76">
        <f t="shared" si="16"/>
        <v>0</v>
      </c>
      <c r="X52" s="76">
        <f t="shared" si="17"/>
        <v>0</v>
      </c>
      <c r="Y52" s="76">
        <f t="shared" si="18"/>
        <v>0</v>
      </c>
    </row>
    <row r="53" spans="2:25" ht="29.9" x14ac:dyDescent="0.3">
      <c r="B53" s="12" t="s">
        <v>48</v>
      </c>
      <c r="C53" s="38"/>
      <c r="D53" s="38"/>
      <c r="E53" s="38"/>
      <c r="F53" s="38"/>
      <c r="G53" s="38"/>
      <c r="H53" s="38"/>
      <c r="J53" s="46"/>
      <c r="K53" s="48"/>
      <c r="L53" s="54" t="s">
        <v>47</v>
      </c>
      <c r="M53" s="50"/>
      <c r="N53" s="50"/>
      <c r="O53" s="50"/>
      <c r="P53" s="50"/>
      <c r="Q53" s="50"/>
      <c r="R53" s="47">
        <f t="shared" si="25"/>
        <v>0</v>
      </c>
      <c r="T53" s="76">
        <f t="shared" si="13"/>
        <v>0</v>
      </c>
      <c r="U53" s="76">
        <f t="shared" si="14"/>
        <v>0</v>
      </c>
      <c r="V53" s="76">
        <f t="shared" si="15"/>
        <v>0</v>
      </c>
      <c r="W53" s="76">
        <f t="shared" si="16"/>
        <v>0</v>
      </c>
      <c r="X53" s="76">
        <f t="shared" si="17"/>
        <v>0</v>
      </c>
      <c r="Y53" s="76">
        <f t="shared" si="18"/>
        <v>0</v>
      </c>
    </row>
    <row r="54" spans="2:25" ht="29.9" x14ac:dyDescent="0.3">
      <c r="B54" s="12" t="s">
        <v>49</v>
      </c>
      <c r="C54" s="38"/>
      <c r="D54" s="38"/>
      <c r="E54" s="38"/>
      <c r="F54" s="38"/>
      <c r="G54" s="38"/>
      <c r="H54" s="38"/>
      <c r="J54" s="46"/>
      <c r="K54" s="48"/>
      <c r="L54" s="54" t="s">
        <v>48</v>
      </c>
      <c r="M54" s="50"/>
      <c r="N54" s="50"/>
      <c r="O54" s="50"/>
      <c r="P54" s="50"/>
      <c r="Q54" s="50"/>
      <c r="R54" s="47">
        <f t="shared" si="25"/>
        <v>0</v>
      </c>
      <c r="T54" s="76">
        <f t="shared" si="13"/>
        <v>0</v>
      </c>
      <c r="U54" s="76">
        <f t="shared" si="14"/>
        <v>0</v>
      </c>
      <c r="V54" s="76">
        <f t="shared" si="15"/>
        <v>0</v>
      </c>
      <c r="W54" s="76">
        <f t="shared" si="16"/>
        <v>0</v>
      </c>
      <c r="X54" s="76">
        <f t="shared" si="17"/>
        <v>0</v>
      </c>
      <c r="Y54" s="76">
        <f t="shared" si="18"/>
        <v>0</v>
      </c>
    </row>
    <row r="55" spans="2:25" ht="29.9" x14ac:dyDescent="0.3">
      <c r="B55" s="12" t="s">
        <v>50</v>
      </c>
      <c r="C55" s="38"/>
      <c r="D55" s="38"/>
      <c r="E55" s="38"/>
      <c r="F55" s="38"/>
      <c r="G55" s="38"/>
      <c r="H55" s="38"/>
      <c r="J55" s="46"/>
      <c r="K55" s="48"/>
      <c r="L55" s="54" t="s">
        <v>49</v>
      </c>
      <c r="M55" s="50"/>
      <c r="N55" s="50"/>
      <c r="O55" s="50"/>
      <c r="P55" s="50"/>
      <c r="Q55" s="50"/>
      <c r="R55" s="47">
        <f t="shared" si="25"/>
        <v>0</v>
      </c>
      <c r="T55" s="76">
        <f t="shared" si="13"/>
        <v>0</v>
      </c>
      <c r="U55" s="76">
        <f t="shared" si="14"/>
        <v>0</v>
      </c>
      <c r="V55" s="76">
        <f t="shared" si="15"/>
        <v>0</v>
      </c>
      <c r="W55" s="76">
        <f t="shared" si="16"/>
        <v>0</v>
      </c>
      <c r="X55" s="76">
        <f t="shared" si="17"/>
        <v>0</v>
      </c>
      <c r="Y55" s="76">
        <f t="shared" si="18"/>
        <v>0</v>
      </c>
    </row>
    <row r="56" spans="2:25" ht="21.75" x14ac:dyDescent="0.3">
      <c r="B56" s="14" t="s">
        <v>51</v>
      </c>
      <c r="C56" s="38">
        <f t="shared" ref="C56:H56" si="26">SUM(C57:C60)</f>
        <v>0</v>
      </c>
      <c r="D56" s="38">
        <f t="shared" si="26"/>
        <v>0</v>
      </c>
      <c r="E56" s="38">
        <f t="shared" si="26"/>
        <v>0</v>
      </c>
      <c r="F56" s="38">
        <f t="shared" si="26"/>
        <v>0</v>
      </c>
      <c r="G56" s="38">
        <f t="shared" si="26"/>
        <v>0</v>
      </c>
      <c r="H56" s="38">
        <f t="shared" si="26"/>
        <v>0</v>
      </c>
      <c r="J56" s="46"/>
      <c r="K56" s="48"/>
      <c r="L56" s="55" t="s">
        <v>50</v>
      </c>
      <c r="M56" s="50"/>
      <c r="N56" s="50"/>
      <c r="O56" s="50"/>
      <c r="P56" s="50"/>
      <c r="Q56" s="50"/>
      <c r="R56" s="47">
        <f t="shared" si="25"/>
        <v>0</v>
      </c>
      <c r="T56" s="76">
        <f t="shared" si="13"/>
        <v>0</v>
      </c>
      <c r="U56" s="76">
        <f t="shared" si="14"/>
        <v>0</v>
      </c>
      <c r="V56" s="76">
        <f t="shared" si="15"/>
        <v>0</v>
      </c>
      <c r="W56" s="76">
        <f t="shared" si="16"/>
        <v>0</v>
      </c>
      <c r="X56" s="76">
        <f t="shared" si="17"/>
        <v>0</v>
      </c>
      <c r="Y56" s="76">
        <f t="shared" si="18"/>
        <v>0</v>
      </c>
    </row>
    <row r="57" spans="2:25" x14ac:dyDescent="0.3">
      <c r="B57" s="12" t="s">
        <v>52</v>
      </c>
      <c r="C57" s="38"/>
      <c r="D57" s="38"/>
      <c r="E57" s="38"/>
      <c r="F57" s="38"/>
      <c r="G57" s="38"/>
      <c r="H57" s="38"/>
      <c r="J57" s="46"/>
      <c r="K57" s="57" t="s">
        <v>51</v>
      </c>
      <c r="L57" s="58"/>
      <c r="M57" s="56">
        <f>+M58+M59+M60+M61</f>
        <v>0</v>
      </c>
      <c r="N57" s="56">
        <f t="shared" ref="N57:Q57" si="27">+N58+N59+N60+N61</f>
        <v>0</v>
      </c>
      <c r="O57" s="56">
        <f>+O58+O59+O60+O61</f>
        <v>0</v>
      </c>
      <c r="P57" s="56">
        <f t="shared" si="27"/>
        <v>0</v>
      </c>
      <c r="Q57" s="56">
        <f t="shared" si="27"/>
        <v>0</v>
      </c>
      <c r="R57" s="47">
        <f t="shared" si="25"/>
        <v>0</v>
      </c>
      <c r="T57" s="76">
        <f t="shared" si="13"/>
        <v>0</v>
      </c>
      <c r="U57" s="76">
        <f t="shared" si="14"/>
        <v>0</v>
      </c>
      <c r="V57" s="76">
        <f t="shared" si="15"/>
        <v>0</v>
      </c>
      <c r="W57" s="76">
        <f t="shared" si="16"/>
        <v>0</v>
      </c>
      <c r="X57" s="76">
        <f t="shared" si="17"/>
        <v>0</v>
      </c>
      <c r="Y57" s="76">
        <f t="shared" si="18"/>
        <v>0</v>
      </c>
    </row>
    <row r="58" spans="2:25" x14ac:dyDescent="0.3">
      <c r="B58" s="12" t="s">
        <v>53</v>
      </c>
      <c r="C58" s="38"/>
      <c r="D58" s="38"/>
      <c r="E58" s="38"/>
      <c r="F58" s="38"/>
      <c r="G58" s="38"/>
      <c r="H58" s="38"/>
      <c r="J58" s="46"/>
      <c r="K58" s="48"/>
      <c r="L58" s="49" t="s">
        <v>52</v>
      </c>
      <c r="M58" s="50"/>
      <c r="N58" s="50"/>
      <c r="O58" s="50"/>
      <c r="P58" s="50"/>
      <c r="Q58" s="50"/>
      <c r="R58" s="47">
        <f t="shared" si="25"/>
        <v>0</v>
      </c>
      <c r="T58" s="76">
        <f t="shared" si="13"/>
        <v>0</v>
      </c>
      <c r="U58" s="76">
        <f t="shared" si="14"/>
        <v>0</v>
      </c>
      <c r="V58" s="76">
        <f t="shared" si="15"/>
        <v>0</v>
      </c>
      <c r="W58" s="76">
        <f t="shared" si="16"/>
        <v>0</v>
      </c>
      <c r="X58" s="76">
        <f t="shared" si="17"/>
        <v>0</v>
      </c>
      <c r="Y58" s="76">
        <f t="shared" si="18"/>
        <v>0</v>
      </c>
    </row>
    <row r="59" spans="2:25" x14ac:dyDescent="0.3">
      <c r="B59" s="12" t="s">
        <v>54</v>
      </c>
      <c r="C59" s="38"/>
      <c r="D59" s="38"/>
      <c r="E59" s="38"/>
      <c r="F59" s="38"/>
      <c r="G59" s="38"/>
      <c r="H59" s="38"/>
      <c r="J59" s="46"/>
      <c r="K59" s="48"/>
      <c r="L59" s="49" t="s">
        <v>53</v>
      </c>
      <c r="M59" s="50"/>
      <c r="N59" s="50"/>
      <c r="O59" s="50"/>
      <c r="P59" s="50"/>
      <c r="Q59" s="50"/>
      <c r="R59" s="47">
        <f t="shared" si="25"/>
        <v>0</v>
      </c>
      <c r="T59" s="76">
        <f t="shared" si="13"/>
        <v>0</v>
      </c>
      <c r="U59" s="76">
        <f t="shared" si="14"/>
        <v>0</v>
      </c>
      <c r="V59" s="76">
        <f t="shared" si="15"/>
        <v>0</v>
      </c>
      <c r="W59" s="76">
        <f t="shared" si="16"/>
        <v>0</v>
      </c>
      <c r="X59" s="76">
        <f t="shared" si="17"/>
        <v>0</v>
      </c>
      <c r="Y59" s="76">
        <f t="shared" si="18"/>
        <v>0</v>
      </c>
    </row>
    <row r="60" spans="2:25" x14ac:dyDescent="0.3">
      <c r="B60" s="12" t="s">
        <v>55</v>
      </c>
      <c r="C60" s="38"/>
      <c r="D60" s="38"/>
      <c r="E60" s="38"/>
      <c r="F60" s="38"/>
      <c r="G60" s="38"/>
      <c r="H60" s="38"/>
      <c r="J60" s="46"/>
      <c r="K60" s="48"/>
      <c r="L60" s="49" t="s">
        <v>54</v>
      </c>
      <c r="M60" s="50"/>
      <c r="N60" s="50"/>
      <c r="O60" s="50"/>
      <c r="P60" s="50"/>
      <c r="Q60" s="50"/>
      <c r="R60" s="47">
        <f t="shared" si="25"/>
        <v>0</v>
      </c>
      <c r="T60" s="76">
        <f t="shared" si="13"/>
        <v>0</v>
      </c>
      <c r="U60" s="76">
        <f t="shared" si="14"/>
        <v>0</v>
      </c>
      <c r="V60" s="76">
        <f t="shared" si="15"/>
        <v>0</v>
      </c>
      <c r="W60" s="76">
        <f t="shared" si="16"/>
        <v>0</v>
      </c>
      <c r="X60" s="76">
        <f t="shared" si="17"/>
        <v>0</v>
      </c>
      <c r="Y60" s="76">
        <f t="shared" si="18"/>
        <v>0</v>
      </c>
    </row>
    <row r="61" spans="2:25" x14ac:dyDescent="0.3">
      <c r="B61" s="14" t="s">
        <v>56</v>
      </c>
      <c r="C61" s="38">
        <f t="shared" ref="C61:H61" si="28">C62+C63</f>
        <v>0</v>
      </c>
      <c r="D61" s="38">
        <f t="shared" si="28"/>
        <v>0</v>
      </c>
      <c r="E61" s="38">
        <f t="shared" si="28"/>
        <v>0</v>
      </c>
      <c r="F61" s="38">
        <f t="shared" si="28"/>
        <v>0</v>
      </c>
      <c r="G61" s="38">
        <f t="shared" si="28"/>
        <v>0</v>
      </c>
      <c r="H61" s="38">
        <f t="shared" si="28"/>
        <v>0</v>
      </c>
      <c r="J61" s="46"/>
      <c r="K61" s="48"/>
      <c r="L61" s="49" t="s">
        <v>55</v>
      </c>
      <c r="M61" s="51">
        <v>0</v>
      </c>
      <c r="N61" s="51">
        <v>0</v>
      </c>
      <c r="O61" s="51">
        <f>+M61+N61</f>
        <v>0</v>
      </c>
      <c r="P61" s="51">
        <v>0</v>
      </c>
      <c r="Q61" s="51">
        <v>0</v>
      </c>
      <c r="R61" s="47">
        <f t="shared" si="25"/>
        <v>0</v>
      </c>
      <c r="T61" s="76">
        <f t="shared" si="13"/>
        <v>0</v>
      </c>
      <c r="U61" s="76">
        <f t="shared" si="14"/>
        <v>0</v>
      </c>
      <c r="V61" s="76">
        <f t="shared" si="15"/>
        <v>0</v>
      </c>
      <c r="W61" s="76">
        <f t="shared" si="16"/>
        <v>0</v>
      </c>
      <c r="X61" s="76">
        <f t="shared" si="17"/>
        <v>0</v>
      </c>
      <c r="Y61" s="76">
        <f t="shared" si="18"/>
        <v>0</v>
      </c>
    </row>
    <row r="62" spans="2:25" ht="29.9" x14ac:dyDescent="0.3">
      <c r="B62" s="12" t="s">
        <v>57</v>
      </c>
      <c r="C62" s="38"/>
      <c r="D62" s="38"/>
      <c r="E62" s="38"/>
      <c r="F62" s="38"/>
      <c r="G62" s="38"/>
      <c r="H62" s="38"/>
      <c r="J62" s="46"/>
      <c r="K62" s="57" t="s">
        <v>56</v>
      </c>
      <c r="L62" s="58"/>
      <c r="M62" s="47">
        <f>+M63+M64</f>
        <v>0</v>
      </c>
      <c r="N62" s="47">
        <f t="shared" ref="N62:Q62" si="29">+N63+N64</f>
        <v>0</v>
      </c>
      <c r="O62" s="47">
        <f t="shared" si="29"/>
        <v>0</v>
      </c>
      <c r="P62" s="47">
        <f t="shared" si="29"/>
        <v>0</v>
      </c>
      <c r="Q62" s="47">
        <f t="shared" si="29"/>
        <v>0</v>
      </c>
      <c r="R62" s="47">
        <f t="shared" si="25"/>
        <v>0</v>
      </c>
      <c r="T62" s="76">
        <f t="shared" si="13"/>
        <v>0</v>
      </c>
      <c r="U62" s="76">
        <f t="shared" si="14"/>
        <v>0</v>
      </c>
      <c r="V62" s="76">
        <f t="shared" si="15"/>
        <v>0</v>
      </c>
      <c r="W62" s="76">
        <f t="shared" si="16"/>
        <v>0</v>
      </c>
      <c r="X62" s="76">
        <f t="shared" si="17"/>
        <v>0</v>
      </c>
      <c r="Y62" s="76">
        <f t="shared" si="18"/>
        <v>0</v>
      </c>
    </row>
    <row r="63" spans="2:25" ht="21.75" x14ac:dyDescent="0.3">
      <c r="B63" s="12" t="s">
        <v>58</v>
      </c>
      <c r="C63" s="38"/>
      <c r="D63" s="38"/>
      <c r="E63" s="38"/>
      <c r="F63" s="38"/>
      <c r="G63" s="38"/>
      <c r="H63" s="38"/>
      <c r="J63" s="46"/>
      <c r="K63" s="48"/>
      <c r="L63" s="54" t="s">
        <v>57</v>
      </c>
      <c r="M63" s="50"/>
      <c r="N63" s="50"/>
      <c r="O63" s="50"/>
      <c r="P63" s="50"/>
      <c r="Q63" s="50"/>
      <c r="R63" s="47">
        <f t="shared" si="25"/>
        <v>0</v>
      </c>
      <c r="T63" s="76">
        <f t="shared" si="13"/>
        <v>0</v>
      </c>
      <c r="U63" s="76">
        <f t="shared" si="14"/>
        <v>0</v>
      </c>
      <c r="V63" s="76">
        <f t="shared" si="15"/>
        <v>0</v>
      </c>
      <c r="W63" s="76">
        <f t="shared" si="16"/>
        <v>0</v>
      </c>
      <c r="X63" s="76">
        <f t="shared" si="17"/>
        <v>0</v>
      </c>
      <c r="Y63" s="76">
        <f t="shared" si="18"/>
        <v>0</v>
      </c>
    </row>
    <row r="64" spans="2:25" ht="44.85" x14ac:dyDescent="0.3">
      <c r="B64" s="14" t="s">
        <v>72</v>
      </c>
      <c r="C64" s="38"/>
      <c r="D64" s="38"/>
      <c r="E64" s="38"/>
      <c r="F64" s="38"/>
      <c r="G64" s="38"/>
      <c r="H64" s="38"/>
      <c r="J64" s="46"/>
      <c r="K64" s="48"/>
      <c r="L64" s="49" t="s">
        <v>58</v>
      </c>
      <c r="M64" s="50"/>
      <c r="N64" s="50"/>
      <c r="O64" s="50"/>
      <c r="P64" s="50"/>
      <c r="Q64" s="50"/>
      <c r="R64" s="47">
        <f t="shared" si="25"/>
        <v>0</v>
      </c>
      <c r="T64" s="76">
        <f t="shared" si="13"/>
        <v>0</v>
      </c>
      <c r="U64" s="76">
        <f t="shared" si="14"/>
        <v>0</v>
      </c>
      <c r="V64" s="76">
        <f t="shared" si="15"/>
        <v>0</v>
      </c>
      <c r="W64" s="76">
        <f t="shared" si="16"/>
        <v>0</v>
      </c>
      <c r="X64" s="76">
        <f t="shared" si="17"/>
        <v>0</v>
      </c>
      <c r="Y64" s="76">
        <f t="shared" si="18"/>
        <v>0</v>
      </c>
    </row>
    <row r="65" spans="2:25" x14ac:dyDescent="0.3">
      <c r="B65" s="17" t="s">
        <v>59</v>
      </c>
      <c r="C65" s="45">
        <v>0</v>
      </c>
      <c r="D65" s="45">
        <f>1207396.45+0.72</f>
        <v>1207397.17</v>
      </c>
      <c r="E65" s="45">
        <f t="shared" ref="E65" si="30">C65+D65</f>
        <v>1207397.17</v>
      </c>
      <c r="F65" s="45">
        <f>1207396.45+0.72</f>
        <v>1207397.17</v>
      </c>
      <c r="G65" s="45">
        <f>1207396.45+0.72</f>
        <v>1207397.17</v>
      </c>
      <c r="H65" s="45">
        <f t="shared" ref="H65" si="31">G65-C65</f>
        <v>1207397.17</v>
      </c>
      <c r="I65" s="1">
        <v>0.72</v>
      </c>
      <c r="J65" s="46"/>
      <c r="K65" s="57" t="s">
        <v>81</v>
      </c>
      <c r="L65" s="58"/>
      <c r="M65" s="47">
        <v>0</v>
      </c>
      <c r="N65" s="47">
        <v>1207397.1700000002</v>
      </c>
      <c r="O65" s="47">
        <f>+M65+N65</f>
        <v>1207397.1700000002</v>
      </c>
      <c r="P65" s="47">
        <v>1207397.1700000002</v>
      </c>
      <c r="Q65" s="47">
        <v>1207397.1700000002</v>
      </c>
      <c r="R65" s="47">
        <v>1207396.45</v>
      </c>
      <c r="T65" s="76">
        <f t="shared" si="13"/>
        <v>0</v>
      </c>
      <c r="U65" s="76">
        <f t="shared" si="14"/>
        <v>0</v>
      </c>
      <c r="V65" s="76">
        <f t="shared" si="15"/>
        <v>0</v>
      </c>
      <c r="W65" s="76">
        <f t="shared" si="16"/>
        <v>0</v>
      </c>
      <c r="X65" s="76">
        <f t="shared" si="17"/>
        <v>0</v>
      </c>
      <c r="Y65" s="76">
        <f t="shared" si="18"/>
        <v>0.71999999997206032</v>
      </c>
    </row>
    <row r="66" spans="2:25" x14ac:dyDescent="0.3">
      <c r="B66" s="9"/>
      <c r="C66" s="38"/>
      <c r="D66" s="38"/>
      <c r="E66" s="38"/>
      <c r="F66" s="38"/>
      <c r="G66" s="38"/>
      <c r="H66" s="38"/>
      <c r="J66" s="46"/>
      <c r="K66" s="57" t="s">
        <v>59</v>
      </c>
      <c r="L66" s="58"/>
      <c r="M66" s="50"/>
      <c r="N66" s="50"/>
      <c r="O66" s="50"/>
      <c r="P66" s="50"/>
      <c r="Q66" s="50"/>
      <c r="R66" s="47">
        <f>+Q66-M66</f>
        <v>0</v>
      </c>
      <c r="T66" s="76">
        <f t="shared" si="13"/>
        <v>0</v>
      </c>
      <c r="U66" s="76">
        <f t="shared" si="14"/>
        <v>0</v>
      </c>
      <c r="V66" s="76">
        <f t="shared" si="15"/>
        <v>0</v>
      </c>
      <c r="W66" s="76">
        <f t="shared" si="16"/>
        <v>0</v>
      </c>
      <c r="X66" s="76">
        <f t="shared" si="17"/>
        <v>0</v>
      </c>
      <c r="Y66" s="76">
        <f t="shared" si="18"/>
        <v>0</v>
      </c>
    </row>
    <row r="67" spans="2:25" ht="29.9" x14ac:dyDescent="0.3">
      <c r="B67" s="15" t="s">
        <v>60</v>
      </c>
      <c r="C67" s="41">
        <f t="shared" ref="C67:H67" si="32">C47+C56+C61+C64+C65</f>
        <v>0</v>
      </c>
      <c r="D67" s="41">
        <f t="shared" si="32"/>
        <v>1207397.17</v>
      </c>
      <c r="E67" s="41">
        <f t="shared" si="32"/>
        <v>1207397.17</v>
      </c>
      <c r="F67" s="41">
        <f t="shared" si="32"/>
        <v>1207397.17</v>
      </c>
      <c r="G67" s="41">
        <f t="shared" si="32"/>
        <v>1207397.17</v>
      </c>
      <c r="H67" s="41">
        <f t="shared" si="32"/>
        <v>1207397.17</v>
      </c>
      <c r="J67" s="46"/>
      <c r="K67" s="57"/>
      <c r="L67" s="58"/>
      <c r="M67" s="53"/>
      <c r="N67" s="53"/>
      <c r="O67" s="53"/>
      <c r="P67" s="53"/>
      <c r="Q67" s="53"/>
      <c r="R67" s="53"/>
      <c r="T67" s="76">
        <f t="shared" si="13"/>
        <v>0</v>
      </c>
      <c r="U67" s="76">
        <f t="shared" si="14"/>
        <v>1207397.17</v>
      </c>
      <c r="V67" s="76">
        <f t="shared" si="15"/>
        <v>1207397.17</v>
      </c>
      <c r="W67" s="76">
        <f t="shared" si="16"/>
        <v>1207397.17</v>
      </c>
      <c r="X67" s="76">
        <f t="shared" si="17"/>
        <v>1207397.17</v>
      </c>
      <c r="Y67" s="76">
        <f t="shared" si="18"/>
        <v>1207397.17</v>
      </c>
    </row>
    <row r="68" spans="2:25" x14ac:dyDescent="0.3">
      <c r="B68" s="13"/>
      <c r="C68" s="38"/>
      <c r="D68" s="38"/>
      <c r="E68" s="38"/>
      <c r="F68" s="38"/>
      <c r="G68" s="38"/>
      <c r="H68" s="38"/>
      <c r="J68" s="67" t="s">
        <v>60</v>
      </c>
      <c r="K68" s="68"/>
      <c r="L68" s="69"/>
      <c r="M68" s="52">
        <f>+M48+M57+M62+M65+M66</f>
        <v>0</v>
      </c>
      <c r="N68" s="52">
        <f t="shared" ref="N68:Q68" si="33">+N48+N57+N62+N65+N66</f>
        <v>1207397.1700000002</v>
      </c>
      <c r="O68" s="52">
        <f t="shared" si="33"/>
        <v>1207397.1700000002</v>
      </c>
      <c r="P68" s="52">
        <f t="shared" si="33"/>
        <v>1207397.1700000002</v>
      </c>
      <c r="Q68" s="52">
        <f t="shared" si="33"/>
        <v>1207397.1700000002</v>
      </c>
      <c r="R68" s="52">
        <f>+Q68-M68</f>
        <v>1207397.1700000002</v>
      </c>
      <c r="T68" s="76">
        <f t="shared" si="13"/>
        <v>0</v>
      </c>
      <c r="U68" s="76">
        <f t="shared" si="14"/>
        <v>-1207397.1700000002</v>
      </c>
      <c r="V68" s="76">
        <f t="shared" si="15"/>
        <v>-1207397.1700000002</v>
      </c>
      <c r="W68" s="76">
        <f t="shared" si="16"/>
        <v>-1207397.1700000002</v>
      </c>
      <c r="X68" s="76">
        <f t="shared" si="17"/>
        <v>-1207397.1700000002</v>
      </c>
      <c r="Y68" s="76">
        <f t="shared" si="18"/>
        <v>-1207397.1700000002</v>
      </c>
    </row>
    <row r="69" spans="2:25" ht="29.9" x14ac:dyDescent="0.3">
      <c r="B69" s="15" t="s">
        <v>61</v>
      </c>
      <c r="C69" s="41">
        <f t="shared" ref="C69:H69" si="34">C70</f>
        <v>0</v>
      </c>
      <c r="D69" s="41">
        <f t="shared" si="34"/>
        <v>0</v>
      </c>
      <c r="E69" s="41">
        <f t="shared" si="34"/>
        <v>0</v>
      </c>
      <c r="F69" s="41">
        <f t="shared" si="34"/>
        <v>0</v>
      </c>
      <c r="G69" s="41">
        <f t="shared" si="34"/>
        <v>0</v>
      </c>
      <c r="H69" s="41">
        <f t="shared" si="34"/>
        <v>0</v>
      </c>
      <c r="J69" s="46"/>
      <c r="K69" s="57"/>
      <c r="L69" s="58"/>
      <c r="M69" s="53"/>
      <c r="N69" s="53"/>
      <c r="O69" s="53"/>
      <c r="P69" s="53"/>
      <c r="Q69" s="53"/>
      <c r="R69" s="53"/>
      <c r="T69" s="76">
        <f t="shared" si="13"/>
        <v>0</v>
      </c>
      <c r="U69" s="76">
        <f t="shared" si="14"/>
        <v>0</v>
      </c>
      <c r="V69" s="76">
        <f t="shared" si="15"/>
        <v>0</v>
      </c>
      <c r="W69" s="76">
        <f t="shared" si="16"/>
        <v>0</v>
      </c>
      <c r="X69" s="76">
        <f t="shared" si="17"/>
        <v>0</v>
      </c>
      <c r="Y69" s="76">
        <f t="shared" si="18"/>
        <v>0</v>
      </c>
    </row>
    <row r="70" spans="2:25" x14ac:dyDescent="0.3">
      <c r="B70" s="13" t="s">
        <v>62</v>
      </c>
      <c r="C70" s="38"/>
      <c r="D70" s="38"/>
      <c r="E70" s="38">
        <f>C70+D70</f>
        <v>0</v>
      </c>
      <c r="F70" s="38"/>
      <c r="G70" s="38"/>
      <c r="H70" s="38">
        <f>G70-C70</f>
        <v>0</v>
      </c>
      <c r="J70" s="67" t="s">
        <v>61</v>
      </c>
      <c r="K70" s="68"/>
      <c r="L70" s="69"/>
      <c r="M70" s="52">
        <f>+M71</f>
        <v>0</v>
      </c>
      <c r="N70" s="52">
        <f t="shared" ref="N70:Q70" si="35">+N71</f>
        <v>0</v>
      </c>
      <c r="O70" s="52">
        <f t="shared" si="35"/>
        <v>0</v>
      </c>
      <c r="P70" s="52">
        <f t="shared" si="35"/>
        <v>0</v>
      </c>
      <c r="Q70" s="52">
        <f t="shared" si="35"/>
        <v>0</v>
      </c>
      <c r="R70" s="52">
        <f>+Q70-M70</f>
        <v>0</v>
      </c>
      <c r="T70" s="76">
        <f t="shared" si="13"/>
        <v>0</v>
      </c>
      <c r="U70" s="76">
        <f t="shared" si="14"/>
        <v>0</v>
      </c>
      <c r="V70" s="76">
        <f t="shared" si="15"/>
        <v>0</v>
      </c>
      <c r="W70" s="76">
        <f t="shared" si="16"/>
        <v>0</v>
      </c>
      <c r="X70" s="76">
        <f t="shared" si="17"/>
        <v>0</v>
      </c>
      <c r="Y70" s="76">
        <f t="shared" si="18"/>
        <v>0</v>
      </c>
    </row>
    <row r="71" spans="2:25" x14ac:dyDescent="0.3">
      <c r="B71" s="13"/>
      <c r="C71" s="38"/>
      <c r="D71" s="38"/>
      <c r="E71" s="38"/>
      <c r="F71" s="38"/>
      <c r="G71" s="38"/>
      <c r="H71" s="38"/>
      <c r="J71" s="46"/>
      <c r="K71" s="57" t="s">
        <v>62</v>
      </c>
      <c r="L71" s="58"/>
      <c r="M71" s="50"/>
      <c r="N71" s="50"/>
      <c r="O71" s="50"/>
      <c r="P71" s="50"/>
      <c r="Q71" s="50"/>
      <c r="R71" s="50"/>
      <c r="T71" s="76">
        <f t="shared" si="13"/>
        <v>0</v>
      </c>
      <c r="U71" s="76">
        <f t="shared" si="14"/>
        <v>0</v>
      </c>
      <c r="V71" s="76">
        <f t="shared" si="15"/>
        <v>0</v>
      </c>
      <c r="W71" s="76">
        <f t="shared" si="16"/>
        <v>0</v>
      </c>
      <c r="X71" s="76">
        <f t="shared" si="17"/>
        <v>0</v>
      </c>
      <c r="Y71" s="76">
        <f t="shared" si="18"/>
        <v>0</v>
      </c>
    </row>
    <row r="72" spans="2:25" x14ac:dyDescent="0.3">
      <c r="B72" s="15" t="s">
        <v>63</v>
      </c>
      <c r="C72" s="41">
        <f t="shared" ref="C72:H72" si="36">C42+C67+C69</f>
        <v>242346479</v>
      </c>
      <c r="D72" s="41">
        <f t="shared" si="36"/>
        <v>6219924.6500000004</v>
      </c>
      <c r="E72" s="41">
        <f t="shared" si="36"/>
        <v>248566403.64999998</v>
      </c>
      <c r="F72" s="41">
        <f t="shared" si="36"/>
        <v>243816808.92999998</v>
      </c>
      <c r="G72" s="41">
        <f t="shared" si="36"/>
        <v>243816808.92999998</v>
      </c>
      <c r="H72" s="41">
        <f t="shared" si="36"/>
        <v>1470329.93</v>
      </c>
      <c r="J72" s="46"/>
      <c r="K72" s="57"/>
      <c r="L72" s="58"/>
      <c r="M72" s="50"/>
      <c r="N72" s="50"/>
      <c r="O72" s="50"/>
      <c r="P72" s="50"/>
      <c r="Q72" s="50"/>
      <c r="R72" s="50"/>
      <c r="T72" s="76">
        <f t="shared" si="13"/>
        <v>242346479</v>
      </c>
      <c r="U72" s="76">
        <f t="shared" si="14"/>
        <v>6219924.6500000004</v>
      </c>
      <c r="V72" s="76">
        <f t="shared" si="15"/>
        <v>248566403.64999998</v>
      </c>
      <c r="W72" s="76">
        <f t="shared" si="16"/>
        <v>243816808.92999998</v>
      </c>
      <c r="X72" s="76">
        <f t="shared" si="17"/>
        <v>243816808.92999998</v>
      </c>
      <c r="Y72" s="76">
        <f t="shared" si="18"/>
        <v>1470329.93</v>
      </c>
    </row>
    <row r="73" spans="2:25" x14ac:dyDescent="0.3">
      <c r="B73" s="13"/>
      <c r="C73" s="38"/>
      <c r="D73" s="38"/>
      <c r="E73" s="38"/>
      <c r="F73" s="38"/>
      <c r="G73" s="38"/>
      <c r="H73" s="38"/>
      <c r="J73" s="67" t="s">
        <v>63</v>
      </c>
      <c r="K73" s="68"/>
      <c r="L73" s="69"/>
      <c r="M73" s="52">
        <f>+M42+M68+M70</f>
        <v>46702295</v>
      </c>
      <c r="N73" s="52">
        <f t="shared" ref="N73:P73" si="37">+N42+N68+N70</f>
        <v>4275975.46</v>
      </c>
      <c r="O73" s="52">
        <f t="shared" si="37"/>
        <v>50978270.460000001</v>
      </c>
      <c r="P73" s="52">
        <f t="shared" si="37"/>
        <v>48033037.340000004</v>
      </c>
      <c r="Q73" s="52">
        <f>+Q42+Q68+Q70</f>
        <v>48033037.340000004</v>
      </c>
      <c r="R73" s="52">
        <f>+Q73-M73</f>
        <v>1330742.3400000036</v>
      </c>
      <c r="T73" s="76">
        <f t="shared" si="13"/>
        <v>-46702295</v>
      </c>
      <c r="U73" s="76">
        <f t="shared" si="14"/>
        <v>-4275975.46</v>
      </c>
      <c r="V73" s="76">
        <f t="shared" si="15"/>
        <v>-50978270.460000001</v>
      </c>
      <c r="W73" s="76">
        <f t="shared" si="16"/>
        <v>-48033037.340000004</v>
      </c>
      <c r="X73" s="76">
        <f t="shared" si="17"/>
        <v>-48033037.340000004</v>
      </c>
      <c r="Y73" s="76">
        <f t="shared" si="18"/>
        <v>-1330742.3400000036</v>
      </c>
    </row>
    <row r="74" spans="2:25" x14ac:dyDescent="0.3">
      <c r="B74" s="15" t="s">
        <v>64</v>
      </c>
      <c r="C74" s="38"/>
      <c r="D74" s="38"/>
      <c r="E74" s="38"/>
      <c r="F74" s="38"/>
      <c r="G74" s="38"/>
      <c r="H74" s="38"/>
      <c r="J74" s="46"/>
      <c r="K74" s="57"/>
      <c r="L74" s="58"/>
      <c r="M74" s="50"/>
      <c r="N74" s="50"/>
      <c r="O74" s="50"/>
      <c r="P74" s="50"/>
      <c r="Q74" s="50"/>
      <c r="R74" s="50"/>
      <c r="T74" s="76">
        <f t="shared" si="13"/>
        <v>0</v>
      </c>
      <c r="U74" s="76">
        <f t="shared" si="14"/>
        <v>0</v>
      </c>
      <c r="V74" s="76">
        <f t="shared" si="15"/>
        <v>0</v>
      </c>
      <c r="W74" s="76">
        <f t="shared" si="16"/>
        <v>0</v>
      </c>
      <c r="X74" s="76">
        <f t="shared" si="17"/>
        <v>0</v>
      </c>
      <c r="Y74" s="76">
        <f t="shared" si="18"/>
        <v>0</v>
      </c>
    </row>
    <row r="75" spans="2:25" ht="29.9" x14ac:dyDescent="0.3">
      <c r="B75" s="13" t="s">
        <v>65</v>
      </c>
      <c r="C75" s="38"/>
      <c r="D75" s="38"/>
      <c r="E75" s="38">
        <f>C75+D75</f>
        <v>0</v>
      </c>
      <c r="F75" s="38"/>
      <c r="G75" s="38"/>
      <c r="H75" s="38">
        <f>G75-C75</f>
        <v>0</v>
      </c>
      <c r="J75" s="46"/>
      <c r="K75" s="73" t="s">
        <v>64</v>
      </c>
      <c r="L75" s="69"/>
      <c r="M75" s="50"/>
      <c r="N75" s="50"/>
      <c r="O75" s="50"/>
      <c r="P75" s="50"/>
      <c r="Q75" s="50"/>
      <c r="R75" s="50"/>
      <c r="T75" s="76">
        <f t="shared" si="13"/>
        <v>0</v>
      </c>
      <c r="U75" s="76">
        <f t="shared" si="14"/>
        <v>0</v>
      </c>
      <c r="V75" s="76">
        <f t="shared" si="15"/>
        <v>0</v>
      </c>
      <c r="W75" s="76">
        <f t="shared" si="16"/>
        <v>0</v>
      </c>
      <c r="X75" s="76">
        <f t="shared" si="17"/>
        <v>0</v>
      </c>
      <c r="Y75" s="76">
        <f t="shared" si="18"/>
        <v>0</v>
      </c>
    </row>
    <row r="76" spans="2:25" ht="119.55" x14ac:dyDescent="0.3">
      <c r="B76" s="13" t="s">
        <v>66</v>
      </c>
      <c r="C76" s="38"/>
      <c r="D76" s="38"/>
      <c r="E76" s="38">
        <f>C76+D76</f>
        <v>0</v>
      </c>
      <c r="F76" s="38"/>
      <c r="G76" s="38"/>
      <c r="H76" s="38">
        <f>G76-C76</f>
        <v>0</v>
      </c>
      <c r="J76" s="46"/>
      <c r="K76" s="74" t="s">
        <v>65</v>
      </c>
      <c r="L76" s="75"/>
      <c r="M76" s="50"/>
      <c r="N76" s="50"/>
      <c r="O76" s="50"/>
      <c r="P76" s="50"/>
      <c r="Q76" s="50"/>
      <c r="R76" s="50"/>
      <c r="T76" s="76">
        <f t="shared" si="13"/>
        <v>0</v>
      </c>
      <c r="U76" s="76">
        <f t="shared" si="14"/>
        <v>0</v>
      </c>
      <c r="V76" s="76">
        <f t="shared" si="15"/>
        <v>0</v>
      </c>
      <c r="W76" s="76">
        <f t="shared" si="16"/>
        <v>0</v>
      </c>
      <c r="X76" s="76">
        <f t="shared" si="17"/>
        <v>0</v>
      </c>
      <c r="Y76" s="76">
        <f t="shared" si="18"/>
        <v>0</v>
      </c>
    </row>
    <row r="77" spans="2:25" ht="29.9" customHeight="1" x14ac:dyDescent="0.3">
      <c r="B77" s="15" t="s">
        <v>67</v>
      </c>
      <c r="C77" s="41">
        <f t="shared" ref="C77:H77" si="38">SUM(C75:C76)</f>
        <v>0</v>
      </c>
      <c r="D77" s="41">
        <f t="shared" si="38"/>
        <v>0</v>
      </c>
      <c r="E77" s="41">
        <f t="shared" si="38"/>
        <v>0</v>
      </c>
      <c r="F77" s="41">
        <f t="shared" si="38"/>
        <v>0</v>
      </c>
      <c r="G77" s="41">
        <f t="shared" si="38"/>
        <v>0</v>
      </c>
      <c r="H77" s="41">
        <f t="shared" si="38"/>
        <v>0</v>
      </c>
      <c r="J77" s="46"/>
      <c r="K77" s="74" t="s">
        <v>66</v>
      </c>
      <c r="L77" s="75"/>
      <c r="M77" s="50"/>
      <c r="N77" s="50"/>
      <c r="O77" s="50"/>
      <c r="P77" s="50"/>
      <c r="Q77" s="50"/>
      <c r="R77" s="50"/>
      <c r="T77" s="76">
        <f t="shared" si="13"/>
        <v>0</v>
      </c>
      <c r="U77" s="76">
        <f t="shared" si="14"/>
        <v>0</v>
      </c>
      <c r="V77" s="76">
        <f t="shared" si="15"/>
        <v>0</v>
      </c>
      <c r="W77" s="76">
        <f t="shared" si="16"/>
        <v>0</v>
      </c>
      <c r="X77" s="76">
        <f t="shared" si="17"/>
        <v>0</v>
      </c>
      <c r="Y77" s="76">
        <f t="shared" si="18"/>
        <v>0</v>
      </c>
    </row>
    <row r="78" spans="2:25" ht="15.65" customHeight="1" thickBot="1" x14ac:dyDescent="0.35">
      <c r="B78" s="16"/>
      <c r="C78" s="4"/>
      <c r="D78" s="4"/>
      <c r="E78" s="4"/>
      <c r="F78" s="4"/>
      <c r="G78" s="4"/>
      <c r="H78" s="4"/>
      <c r="J78" s="46"/>
      <c r="K78" s="73" t="s">
        <v>67</v>
      </c>
      <c r="L78" s="69"/>
      <c r="M78" s="52">
        <f>+M76+M77</f>
        <v>0</v>
      </c>
      <c r="N78" s="52">
        <f t="shared" ref="N78:Q78" si="39">+N76+N77</f>
        <v>0</v>
      </c>
      <c r="O78" s="52">
        <f t="shared" si="39"/>
        <v>0</v>
      </c>
      <c r="P78" s="52">
        <f t="shared" si="39"/>
        <v>0</v>
      </c>
      <c r="Q78" s="52">
        <f t="shared" si="39"/>
        <v>0</v>
      </c>
      <c r="R78" s="52">
        <f>+Q78-M78</f>
        <v>0</v>
      </c>
      <c r="T78" s="76">
        <f t="shared" si="13"/>
        <v>0</v>
      </c>
      <c r="U78" s="76">
        <f t="shared" si="14"/>
        <v>0</v>
      </c>
      <c r="V78" s="76">
        <f t="shared" si="15"/>
        <v>0</v>
      </c>
      <c r="W78" s="76">
        <f t="shared" si="16"/>
        <v>0</v>
      </c>
      <c r="X78" s="76">
        <f t="shared" si="17"/>
        <v>0</v>
      </c>
      <c r="Y78" s="76">
        <f t="shared" si="18"/>
        <v>0</v>
      </c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="85" zoomScaleNormal="85" zoomScaleSheetLayoutView="85" workbookViewId="0">
      <pane ySplit="7" topLeftCell="A47" activePane="bottomLeft" state="frozen"/>
      <selection pane="bottomLeft" activeCell="D6" sqref="D6:D7"/>
    </sheetView>
  </sheetViews>
  <sheetFormatPr baseColWidth="10" defaultRowHeight="14.95" x14ac:dyDescent="0.3"/>
  <cols>
    <col min="1" max="1" width="64.25" style="1" customWidth="1"/>
    <col min="2" max="2" width="18.125" style="2" customWidth="1"/>
    <col min="3" max="3" width="18" style="1" customWidth="1"/>
    <col min="4" max="4" width="14.75" style="2" customWidth="1"/>
    <col min="5" max="5" width="13.875" style="1" customWidth="1"/>
    <col min="6" max="6" width="14.875" style="1" customWidth="1"/>
    <col min="7" max="7" width="13.75" style="2" customWidth="1"/>
    <col min="8" max="16384" width="11" style="1"/>
  </cols>
  <sheetData>
    <row r="1" spans="1:7" x14ac:dyDescent="0.3">
      <c r="A1" s="25" t="s">
        <v>73</v>
      </c>
      <c r="B1" s="26"/>
      <c r="C1" s="26"/>
      <c r="D1" s="26"/>
      <c r="E1" s="26"/>
      <c r="F1" s="26"/>
      <c r="G1" s="27"/>
    </row>
    <row r="2" spans="1:7" x14ac:dyDescent="0.3">
      <c r="A2" s="28" t="s">
        <v>0</v>
      </c>
      <c r="B2" s="29"/>
      <c r="C2" s="29"/>
      <c r="D2" s="29"/>
      <c r="E2" s="29"/>
      <c r="F2" s="29"/>
      <c r="G2" s="30"/>
    </row>
    <row r="3" spans="1:7" x14ac:dyDescent="0.3">
      <c r="A3" s="28" t="s">
        <v>74</v>
      </c>
      <c r="B3" s="29"/>
      <c r="C3" s="29"/>
      <c r="D3" s="29"/>
      <c r="E3" s="29"/>
      <c r="F3" s="29"/>
      <c r="G3" s="30"/>
    </row>
    <row r="4" spans="1:7" ht="15.65" thickBot="1" x14ac:dyDescent="0.35">
      <c r="A4" s="31" t="s">
        <v>82</v>
      </c>
      <c r="B4" s="32"/>
      <c r="C4" s="32"/>
      <c r="D4" s="32"/>
      <c r="E4" s="32"/>
      <c r="F4" s="32"/>
      <c r="G4" s="33"/>
    </row>
    <row r="5" spans="1:7" ht="15.65" thickBot="1" x14ac:dyDescent="0.35">
      <c r="A5" s="18"/>
      <c r="B5" s="34" t="s">
        <v>2</v>
      </c>
      <c r="C5" s="35"/>
      <c r="D5" s="35"/>
      <c r="E5" s="35"/>
      <c r="F5" s="36"/>
      <c r="G5" s="21" t="s">
        <v>3</v>
      </c>
    </row>
    <row r="6" spans="1:7" x14ac:dyDescent="0.3">
      <c r="A6" s="19" t="s">
        <v>4</v>
      </c>
      <c r="B6" s="21" t="s">
        <v>6</v>
      </c>
      <c r="C6" s="23" t="s">
        <v>7</v>
      </c>
      <c r="D6" s="21" t="s">
        <v>8</v>
      </c>
      <c r="E6" s="21" t="s">
        <v>9</v>
      </c>
      <c r="F6" s="21" t="s">
        <v>10</v>
      </c>
      <c r="G6" s="37"/>
    </row>
    <row r="7" spans="1:7" ht="15.65" thickBot="1" x14ac:dyDescent="0.35">
      <c r="A7" s="20" t="s">
        <v>5</v>
      </c>
      <c r="B7" s="22"/>
      <c r="C7" s="24"/>
      <c r="D7" s="22"/>
      <c r="E7" s="22"/>
      <c r="F7" s="22"/>
      <c r="G7" s="22"/>
    </row>
    <row r="8" spans="1:7" x14ac:dyDescent="0.3">
      <c r="A8" s="8" t="s">
        <v>11</v>
      </c>
      <c r="B8" s="38"/>
      <c r="C8" s="39"/>
      <c r="D8" s="38"/>
      <c r="E8" s="39"/>
      <c r="F8" s="39"/>
      <c r="G8" s="38"/>
    </row>
    <row r="9" spans="1:7" x14ac:dyDescent="0.3">
      <c r="A9" s="10" t="s">
        <v>12</v>
      </c>
      <c r="B9" s="38"/>
      <c r="C9" s="39"/>
      <c r="D9" s="38"/>
      <c r="E9" s="39"/>
      <c r="F9" s="39"/>
      <c r="G9" s="38"/>
    </row>
    <row r="10" spans="1:7" x14ac:dyDescent="0.3">
      <c r="A10" s="10" t="s">
        <v>13</v>
      </c>
      <c r="B10" s="38"/>
      <c r="C10" s="39"/>
      <c r="D10" s="38"/>
      <c r="E10" s="39"/>
      <c r="F10" s="39"/>
      <c r="G10" s="38"/>
    </row>
    <row r="11" spans="1:7" x14ac:dyDescent="0.3">
      <c r="A11" s="10" t="s">
        <v>14</v>
      </c>
      <c r="B11" s="38"/>
      <c r="C11" s="39"/>
      <c r="D11" s="38"/>
      <c r="E11" s="39"/>
      <c r="F11" s="39"/>
      <c r="G11" s="38"/>
    </row>
    <row r="12" spans="1:7" x14ac:dyDescent="0.3">
      <c r="A12" s="10" t="s">
        <v>15</v>
      </c>
      <c r="B12" s="38"/>
      <c r="C12" s="39"/>
      <c r="D12" s="38"/>
      <c r="E12" s="39"/>
      <c r="F12" s="39"/>
      <c r="G12" s="38"/>
    </row>
    <row r="13" spans="1:7" x14ac:dyDescent="0.3">
      <c r="A13" s="10" t="s">
        <v>16</v>
      </c>
      <c r="B13" s="38">
        <v>0</v>
      </c>
      <c r="C13" s="38">
        <f>139930.98-0.72</f>
        <v>139930.26</v>
      </c>
      <c r="D13" s="38">
        <f t="shared" ref="D13:D34" si="0">B13+C13</f>
        <v>139930.26</v>
      </c>
      <c r="E13" s="38">
        <f>139930.98-0.72</f>
        <v>139930.26</v>
      </c>
      <c r="F13" s="38">
        <f>139930.98-0.72</f>
        <v>139930.26</v>
      </c>
      <c r="G13" s="38">
        <f t="shared" ref="G13:G15" si="1">F13-B13</f>
        <v>139930.26</v>
      </c>
    </row>
    <row r="14" spans="1:7" x14ac:dyDescent="0.3">
      <c r="A14" s="10" t="s">
        <v>17</v>
      </c>
      <c r="B14" s="38"/>
      <c r="C14" s="38"/>
      <c r="D14" s="38"/>
      <c r="E14" s="38"/>
      <c r="F14" s="38"/>
      <c r="G14" s="38"/>
    </row>
    <row r="15" spans="1:7" x14ac:dyDescent="0.3">
      <c r="A15" s="10" t="s">
        <v>70</v>
      </c>
      <c r="B15" s="38">
        <v>0</v>
      </c>
      <c r="C15" s="38">
        <v>108408.5</v>
      </c>
      <c r="D15" s="38">
        <f t="shared" si="0"/>
        <v>108408.5</v>
      </c>
      <c r="E15" s="38">
        <v>108408.5</v>
      </c>
      <c r="F15" s="38">
        <v>108408.5</v>
      </c>
      <c r="G15" s="38">
        <f t="shared" si="1"/>
        <v>108408.5</v>
      </c>
    </row>
    <row r="16" spans="1:7" x14ac:dyDescent="0.3">
      <c r="A16" s="14" t="s">
        <v>68</v>
      </c>
      <c r="B16" s="38">
        <f t="shared" ref="B16:G16" si="2">SUM(B17:B27)</f>
        <v>0</v>
      </c>
      <c r="C16" s="40">
        <f t="shared" si="2"/>
        <v>0</v>
      </c>
      <c r="D16" s="40">
        <f t="shared" si="2"/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</row>
    <row r="17" spans="1:7" x14ac:dyDescent="0.3">
      <c r="A17" s="11" t="s">
        <v>18</v>
      </c>
      <c r="B17" s="38"/>
      <c r="C17" s="38"/>
      <c r="D17" s="38"/>
      <c r="E17" s="38"/>
      <c r="F17" s="38"/>
      <c r="G17" s="38"/>
    </row>
    <row r="18" spans="1:7" x14ac:dyDescent="0.3">
      <c r="A18" s="11" t="s">
        <v>19</v>
      </c>
      <c r="B18" s="38"/>
      <c r="C18" s="38"/>
      <c r="D18" s="38"/>
      <c r="E18" s="38"/>
      <c r="F18" s="38"/>
      <c r="G18" s="38"/>
    </row>
    <row r="19" spans="1:7" x14ac:dyDescent="0.3">
      <c r="A19" s="11" t="s">
        <v>20</v>
      </c>
      <c r="B19" s="38"/>
      <c r="C19" s="38"/>
      <c r="D19" s="38"/>
      <c r="E19" s="38"/>
      <c r="F19" s="38"/>
      <c r="G19" s="38"/>
    </row>
    <row r="20" spans="1:7" x14ac:dyDescent="0.3">
      <c r="A20" s="11" t="s">
        <v>21</v>
      </c>
      <c r="B20" s="38"/>
      <c r="C20" s="38"/>
      <c r="D20" s="38"/>
      <c r="E20" s="38"/>
      <c r="F20" s="38"/>
      <c r="G20" s="38"/>
    </row>
    <row r="21" spans="1:7" x14ac:dyDescent="0.3">
      <c r="A21" s="11" t="s">
        <v>22</v>
      </c>
      <c r="B21" s="38"/>
      <c r="C21" s="38"/>
      <c r="D21" s="38"/>
      <c r="E21" s="38"/>
      <c r="F21" s="38"/>
      <c r="G21" s="38"/>
    </row>
    <row r="22" spans="1:7" x14ac:dyDescent="0.3">
      <c r="A22" s="12" t="s">
        <v>23</v>
      </c>
      <c r="B22" s="38"/>
      <c r="C22" s="38"/>
      <c r="D22" s="38"/>
      <c r="E22" s="38"/>
      <c r="F22" s="38"/>
      <c r="G22" s="38"/>
    </row>
    <row r="23" spans="1:7" x14ac:dyDescent="0.3">
      <c r="A23" s="12" t="s">
        <v>24</v>
      </c>
      <c r="B23" s="38"/>
      <c r="C23" s="38"/>
      <c r="D23" s="38"/>
      <c r="E23" s="38"/>
      <c r="F23" s="38"/>
      <c r="G23" s="38"/>
    </row>
    <row r="24" spans="1:7" x14ac:dyDescent="0.3">
      <c r="A24" s="11" t="s">
        <v>25</v>
      </c>
      <c r="B24" s="38"/>
      <c r="C24" s="38"/>
      <c r="D24" s="38"/>
      <c r="E24" s="38"/>
      <c r="F24" s="38"/>
      <c r="G24" s="38"/>
    </row>
    <row r="25" spans="1:7" x14ac:dyDescent="0.3">
      <c r="A25" s="11" t="s">
        <v>26</v>
      </c>
      <c r="B25" s="38"/>
      <c r="C25" s="38"/>
      <c r="D25" s="38"/>
      <c r="E25" s="38"/>
      <c r="F25" s="38"/>
      <c r="G25" s="38"/>
    </row>
    <row r="26" spans="1:7" x14ac:dyDescent="0.3">
      <c r="A26" s="11" t="s">
        <v>27</v>
      </c>
      <c r="B26" s="38"/>
      <c r="C26" s="38"/>
      <c r="D26" s="38"/>
      <c r="E26" s="38"/>
      <c r="F26" s="38"/>
      <c r="G26" s="38"/>
    </row>
    <row r="27" spans="1:7" x14ac:dyDescent="0.3">
      <c r="A27" s="12" t="s">
        <v>28</v>
      </c>
      <c r="B27" s="38"/>
      <c r="C27" s="38"/>
      <c r="D27" s="38"/>
      <c r="E27" s="38"/>
      <c r="F27" s="38"/>
      <c r="G27" s="38"/>
    </row>
    <row r="28" spans="1:7" x14ac:dyDescent="0.3">
      <c r="A28" s="14" t="s">
        <v>29</v>
      </c>
      <c r="B28" s="38">
        <f t="shared" ref="B28:G28" si="3">SUM(B29:B33)</f>
        <v>0</v>
      </c>
      <c r="C28" s="38">
        <f t="shared" si="3"/>
        <v>0</v>
      </c>
      <c r="D28" s="38">
        <f t="shared" si="3"/>
        <v>0</v>
      </c>
      <c r="E28" s="38">
        <f t="shared" si="3"/>
        <v>0</v>
      </c>
      <c r="F28" s="38">
        <f t="shared" si="3"/>
        <v>0</v>
      </c>
      <c r="G28" s="38">
        <f t="shared" si="3"/>
        <v>0</v>
      </c>
    </row>
    <row r="29" spans="1:7" x14ac:dyDescent="0.3">
      <c r="A29" s="11" t="s">
        <v>30</v>
      </c>
      <c r="B29" s="38"/>
      <c r="C29" s="38"/>
      <c r="D29" s="38"/>
      <c r="E29" s="38"/>
      <c r="F29" s="38"/>
      <c r="G29" s="38"/>
    </row>
    <row r="30" spans="1:7" x14ac:dyDescent="0.3">
      <c r="A30" s="11" t="s">
        <v>31</v>
      </c>
      <c r="B30" s="38"/>
      <c r="C30" s="38"/>
      <c r="D30" s="38"/>
      <c r="E30" s="38"/>
      <c r="F30" s="38"/>
      <c r="G30" s="38"/>
    </row>
    <row r="31" spans="1:7" x14ac:dyDescent="0.3">
      <c r="A31" s="11" t="s">
        <v>32</v>
      </c>
      <c r="B31" s="38"/>
      <c r="C31" s="38"/>
      <c r="D31" s="38"/>
      <c r="E31" s="38"/>
      <c r="F31" s="38"/>
      <c r="G31" s="38"/>
    </row>
    <row r="32" spans="1:7" x14ac:dyDescent="0.3">
      <c r="A32" s="12" t="s">
        <v>33</v>
      </c>
      <c r="B32" s="38"/>
      <c r="C32" s="38"/>
      <c r="D32" s="38"/>
      <c r="E32" s="38"/>
      <c r="F32" s="38"/>
      <c r="G32" s="38"/>
    </row>
    <row r="33" spans="1:7" x14ac:dyDescent="0.3">
      <c r="A33" s="11" t="s">
        <v>34</v>
      </c>
      <c r="B33" s="38"/>
      <c r="C33" s="38"/>
      <c r="D33" s="38"/>
      <c r="E33" s="38"/>
      <c r="F33" s="38"/>
      <c r="G33" s="38"/>
    </row>
    <row r="34" spans="1:7" x14ac:dyDescent="0.3">
      <c r="A34" s="10" t="s">
        <v>71</v>
      </c>
      <c r="B34" s="38">
        <v>242346479</v>
      </c>
      <c r="C34" s="38">
        <f>4764188.72-2945233.12-1804361.6</f>
        <v>14593.999999999534</v>
      </c>
      <c r="D34" s="38">
        <f t="shared" si="0"/>
        <v>242361073</v>
      </c>
      <c r="E34" s="38">
        <v>242361073</v>
      </c>
      <c r="F34" s="38">
        <v>242361073</v>
      </c>
      <c r="G34" s="38">
        <f t="shared" ref="G34" si="4">F34-B34</f>
        <v>14594</v>
      </c>
    </row>
    <row r="35" spans="1:7" x14ac:dyDescent="0.3">
      <c r="A35" s="10" t="s">
        <v>35</v>
      </c>
      <c r="B35" s="38">
        <f t="shared" ref="B35:G35" si="5">B36</f>
        <v>0</v>
      </c>
      <c r="C35" s="38">
        <f t="shared" si="5"/>
        <v>0</v>
      </c>
      <c r="D35" s="38">
        <f t="shared" si="5"/>
        <v>0</v>
      </c>
      <c r="E35" s="38">
        <f t="shared" si="5"/>
        <v>0</v>
      </c>
      <c r="F35" s="38">
        <f t="shared" si="5"/>
        <v>0</v>
      </c>
      <c r="G35" s="38">
        <f t="shared" si="5"/>
        <v>0</v>
      </c>
    </row>
    <row r="36" spans="1:7" x14ac:dyDescent="0.3">
      <c r="A36" s="11" t="s">
        <v>36</v>
      </c>
      <c r="B36" s="38"/>
      <c r="C36" s="38"/>
      <c r="D36" s="38"/>
      <c r="E36" s="38"/>
      <c r="F36" s="38"/>
      <c r="G36" s="38"/>
    </row>
    <row r="37" spans="1:7" x14ac:dyDescent="0.3">
      <c r="A37" s="10" t="s">
        <v>37</v>
      </c>
      <c r="B37" s="38">
        <f t="shared" ref="B37:G37" si="6">B38+B39</f>
        <v>0</v>
      </c>
      <c r="C37" s="38">
        <f t="shared" si="6"/>
        <v>4749594.7200000007</v>
      </c>
      <c r="D37" s="38">
        <f t="shared" si="6"/>
        <v>4749594.7200000007</v>
      </c>
      <c r="E37" s="38">
        <f t="shared" si="6"/>
        <v>0</v>
      </c>
      <c r="F37" s="38">
        <f t="shared" si="6"/>
        <v>0</v>
      </c>
      <c r="G37" s="38">
        <f t="shared" si="6"/>
        <v>0</v>
      </c>
    </row>
    <row r="38" spans="1:7" x14ac:dyDescent="0.3">
      <c r="A38" s="11" t="s">
        <v>38</v>
      </c>
      <c r="B38" s="38"/>
      <c r="C38" s="38"/>
      <c r="D38" s="38"/>
      <c r="E38" s="38"/>
      <c r="F38" s="38"/>
      <c r="G38" s="38"/>
    </row>
    <row r="39" spans="1:7" x14ac:dyDescent="0.3">
      <c r="A39" s="11" t="s">
        <v>39</v>
      </c>
      <c r="B39" s="38"/>
      <c r="C39" s="38">
        <f>2945233.12+1804361.6</f>
        <v>4749594.7200000007</v>
      </c>
      <c r="D39" s="38">
        <f t="shared" ref="D39" si="7">B39+C39</f>
        <v>4749594.7200000007</v>
      </c>
      <c r="E39" s="38"/>
      <c r="F39" s="38"/>
      <c r="G39" s="38"/>
    </row>
    <row r="40" spans="1:7" ht="6.15" customHeight="1" x14ac:dyDescent="0.3">
      <c r="A40" s="9"/>
      <c r="B40" s="38"/>
      <c r="C40" s="38"/>
      <c r="D40" s="38"/>
      <c r="E40" s="38"/>
      <c r="F40" s="38"/>
      <c r="G40" s="38"/>
    </row>
    <row r="41" spans="1:7" x14ac:dyDescent="0.3">
      <c r="A41" s="15" t="s">
        <v>69</v>
      </c>
      <c r="B41" s="41">
        <f t="shared" ref="B41:G41" si="8">B9+B10+B11+B12+B13+B14+B15+B16+B28+B34+B35+B37</f>
        <v>242346479</v>
      </c>
      <c r="C41" s="42">
        <f t="shared" si="8"/>
        <v>5012527.4800000004</v>
      </c>
      <c r="D41" s="42">
        <f t="shared" si="8"/>
        <v>247359006.47999999</v>
      </c>
      <c r="E41" s="42">
        <f t="shared" si="8"/>
        <v>242609411.75999999</v>
      </c>
      <c r="F41" s="42">
        <f t="shared" si="8"/>
        <v>242609411.75999999</v>
      </c>
      <c r="G41" s="42">
        <f t="shared" si="8"/>
        <v>262932.76</v>
      </c>
    </row>
    <row r="42" spans="1:7" ht="6.8" customHeight="1" x14ac:dyDescent="0.3">
      <c r="A42" s="3"/>
      <c r="B42" s="38"/>
      <c r="C42" s="43"/>
      <c r="D42" s="43"/>
      <c r="E42" s="43"/>
      <c r="F42" s="43"/>
      <c r="G42" s="43"/>
    </row>
    <row r="43" spans="1:7" x14ac:dyDescent="0.3">
      <c r="A43" s="15" t="s">
        <v>40</v>
      </c>
      <c r="B43" s="44"/>
      <c r="C43" s="44"/>
      <c r="D43" s="44"/>
      <c r="E43" s="44"/>
      <c r="F43" s="44"/>
      <c r="G43" s="38"/>
    </row>
    <row r="44" spans="1:7" ht="8.85" customHeight="1" x14ac:dyDescent="0.3">
      <c r="A44" s="9"/>
      <c r="B44" s="38"/>
      <c r="C44" s="38"/>
      <c r="D44" s="38"/>
      <c r="E44" s="38"/>
      <c r="F44" s="38"/>
      <c r="G44" s="38"/>
    </row>
    <row r="45" spans="1:7" x14ac:dyDescent="0.3">
      <c r="A45" s="8" t="s">
        <v>41</v>
      </c>
      <c r="B45" s="38"/>
      <c r="C45" s="38"/>
      <c r="D45" s="38"/>
      <c r="E45" s="38"/>
      <c r="F45" s="38"/>
      <c r="G45" s="38"/>
    </row>
    <row r="46" spans="1:7" x14ac:dyDescent="0.3">
      <c r="A46" s="10" t="s">
        <v>42</v>
      </c>
      <c r="B46" s="38">
        <f t="shared" ref="B46:G46" si="9">SUM(B47:B54)</f>
        <v>0</v>
      </c>
      <c r="C46" s="38">
        <f t="shared" si="9"/>
        <v>0</v>
      </c>
      <c r="D46" s="38">
        <f t="shared" si="9"/>
        <v>0</v>
      </c>
      <c r="E46" s="38">
        <f t="shared" si="9"/>
        <v>0</v>
      </c>
      <c r="F46" s="38">
        <f t="shared" si="9"/>
        <v>0</v>
      </c>
      <c r="G46" s="38">
        <f t="shared" si="9"/>
        <v>0</v>
      </c>
    </row>
    <row r="47" spans="1:7" x14ac:dyDescent="0.3">
      <c r="A47" s="12" t="s">
        <v>43</v>
      </c>
      <c r="B47" s="38"/>
      <c r="C47" s="38"/>
      <c r="D47" s="38"/>
      <c r="E47" s="38"/>
      <c r="F47" s="38"/>
      <c r="G47" s="38"/>
    </row>
    <row r="48" spans="1:7" x14ac:dyDescent="0.3">
      <c r="A48" s="12" t="s">
        <v>44</v>
      </c>
      <c r="B48" s="38"/>
      <c r="C48" s="38"/>
      <c r="D48" s="38"/>
      <c r="E48" s="38"/>
      <c r="F48" s="38"/>
      <c r="G48" s="38"/>
    </row>
    <row r="49" spans="1:7" x14ac:dyDescent="0.3">
      <c r="A49" s="12" t="s">
        <v>45</v>
      </c>
      <c r="B49" s="38"/>
      <c r="C49" s="38"/>
      <c r="D49" s="38"/>
      <c r="E49" s="38"/>
      <c r="F49" s="38"/>
      <c r="G49" s="38"/>
    </row>
    <row r="50" spans="1:7" ht="29.9" x14ac:dyDescent="0.3">
      <c r="A50" s="12" t="s">
        <v>46</v>
      </c>
      <c r="B50" s="38"/>
      <c r="C50" s="38"/>
      <c r="D50" s="38"/>
      <c r="E50" s="38"/>
      <c r="F50" s="38"/>
      <c r="G50" s="38"/>
    </row>
    <row r="51" spans="1:7" x14ac:dyDescent="0.3">
      <c r="A51" s="12" t="s">
        <v>47</v>
      </c>
      <c r="B51" s="38"/>
      <c r="C51" s="38"/>
      <c r="D51" s="38"/>
      <c r="E51" s="38"/>
      <c r="F51" s="38"/>
      <c r="G51" s="38"/>
    </row>
    <row r="52" spans="1:7" x14ac:dyDescent="0.3">
      <c r="A52" s="12" t="s">
        <v>48</v>
      </c>
      <c r="B52" s="38"/>
      <c r="C52" s="38"/>
      <c r="D52" s="38"/>
      <c r="E52" s="38"/>
      <c r="F52" s="38"/>
      <c r="G52" s="38"/>
    </row>
    <row r="53" spans="1:7" ht="29.9" x14ac:dyDescent="0.3">
      <c r="A53" s="12" t="s">
        <v>49</v>
      </c>
      <c r="B53" s="38"/>
      <c r="C53" s="38"/>
      <c r="D53" s="38"/>
      <c r="E53" s="38"/>
      <c r="F53" s="38"/>
      <c r="G53" s="38"/>
    </row>
    <row r="54" spans="1:7" x14ac:dyDescent="0.3">
      <c r="A54" s="12" t="s">
        <v>50</v>
      </c>
      <c r="B54" s="38"/>
      <c r="C54" s="38"/>
      <c r="D54" s="38"/>
      <c r="E54" s="38"/>
      <c r="F54" s="38"/>
      <c r="G54" s="38"/>
    </row>
    <row r="55" spans="1:7" x14ac:dyDescent="0.3">
      <c r="A55" s="14" t="s">
        <v>51</v>
      </c>
      <c r="B55" s="38">
        <f t="shared" ref="B55:G55" si="10">SUM(B56:B59)</f>
        <v>0</v>
      </c>
      <c r="C55" s="38">
        <f t="shared" si="10"/>
        <v>0</v>
      </c>
      <c r="D55" s="38">
        <f t="shared" si="10"/>
        <v>0</v>
      </c>
      <c r="E55" s="38">
        <f t="shared" si="10"/>
        <v>0</v>
      </c>
      <c r="F55" s="38">
        <f t="shared" si="10"/>
        <v>0</v>
      </c>
      <c r="G55" s="38">
        <f t="shared" si="10"/>
        <v>0</v>
      </c>
    </row>
    <row r="56" spans="1:7" x14ac:dyDescent="0.3">
      <c r="A56" s="12" t="s">
        <v>52</v>
      </c>
      <c r="B56" s="38"/>
      <c r="C56" s="38"/>
      <c r="D56" s="38"/>
      <c r="E56" s="38"/>
      <c r="F56" s="38"/>
      <c r="G56" s="38"/>
    </row>
    <row r="57" spans="1:7" x14ac:dyDescent="0.3">
      <c r="A57" s="12" t="s">
        <v>53</v>
      </c>
      <c r="B57" s="38"/>
      <c r="C57" s="38"/>
      <c r="D57" s="38"/>
      <c r="E57" s="38"/>
      <c r="F57" s="38"/>
      <c r="G57" s="38"/>
    </row>
    <row r="58" spans="1:7" x14ac:dyDescent="0.3">
      <c r="A58" s="12" t="s">
        <v>54</v>
      </c>
      <c r="B58" s="38"/>
      <c r="C58" s="38"/>
      <c r="D58" s="38"/>
      <c r="E58" s="38"/>
      <c r="F58" s="38"/>
      <c r="G58" s="38"/>
    </row>
    <row r="59" spans="1:7" x14ac:dyDescent="0.3">
      <c r="A59" s="12" t="s">
        <v>55</v>
      </c>
      <c r="B59" s="38"/>
      <c r="C59" s="38"/>
      <c r="D59" s="38"/>
      <c r="E59" s="38"/>
      <c r="F59" s="38"/>
      <c r="G59" s="38"/>
    </row>
    <row r="60" spans="1:7" x14ac:dyDescent="0.3">
      <c r="A60" s="14" t="s">
        <v>56</v>
      </c>
      <c r="B60" s="38">
        <f t="shared" ref="B60:G60" si="11">B61+B62</f>
        <v>0</v>
      </c>
      <c r="C60" s="38">
        <f t="shared" si="11"/>
        <v>0</v>
      </c>
      <c r="D60" s="38">
        <f t="shared" si="11"/>
        <v>0</v>
      </c>
      <c r="E60" s="38">
        <f t="shared" si="11"/>
        <v>0</v>
      </c>
      <c r="F60" s="38">
        <f t="shared" si="11"/>
        <v>0</v>
      </c>
      <c r="G60" s="38">
        <f t="shared" si="11"/>
        <v>0</v>
      </c>
    </row>
    <row r="61" spans="1:7" x14ac:dyDescent="0.3">
      <c r="A61" s="12" t="s">
        <v>57</v>
      </c>
      <c r="B61" s="38"/>
      <c r="C61" s="38"/>
      <c r="D61" s="38"/>
      <c r="E61" s="38"/>
      <c r="F61" s="38"/>
      <c r="G61" s="38"/>
    </row>
    <row r="62" spans="1:7" x14ac:dyDescent="0.3">
      <c r="A62" s="12" t="s">
        <v>58</v>
      </c>
      <c r="B62" s="38"/>
      <c r="C62" s="38"/>
      <c r="D62" s="38"/>
      <c r="E62" s="38"/>
      <c r="F62" s="38"/>
      <c r="G62" s="38"/>
    </row>
    <row r="63" spans="1:7" ht="29.9" x14ac:dyDescent="0.3">
      <c r="A63" s="14" t="s">
        <v>72</v>
      </c>
      <c r="B63" s="38"/>
      <c r="C63" s="38"/>
      <c r="D63" s="38"/>
      <c r="E63" s="38"/>
      <c r="F63" s="38"/>
      <c r="G63" s="38"/>
    </row>
    <row r="64" spans="1:7" x14ac:dyDescent="0.3">
      <c r="A64" s="17" t="s">
        <v>59</v>
      </c>
      <c r="B64" s="45">
        <v>0</v>
      </c>
      <c r="C64" s="45">
        <f>1207396.45+0.72</f>
        <v>1207397.17</v>
      </c>
      <c r="D64" s="45">
        <f t="shared" ref="D64" si="12">B64+C64</f>
        <v>1207397.17</v>
      </c>
      <c r="E64" s="45">
        <f>1207396.45+0.72</f>
        <v>1207397.17</v>
      </c>
      <c r="F64" s="45">
        <f>1207396.45+0.72</f>
        <v>1207397.17</v>
      </c>
      <c r="G64" s="45">
        <f t="shared" ref="G64" si="13">F64-B64</f>
        <v>1207397.17</v>
      </c>
    </row>
    <row r="65" spans="1:7" x14ac:dyDescent="0.3">
      <c r="A65" s="9"/>
      <c r="B65" s="38"/>
      <c r="C65" s="38"/>
      <c r="D65" s="38"/>
      <c r="E65" s="38"/>
      <c r="F65" s="38"/>
      <c r="G65" s="38"/>
    </row>
    <row r="66" spans="1:7" x14ac:dyDescent="0.3">
      <c r="A66" s="15" t="s">
        <v>60</v>
      </c>
      <c r="B66" s="41">
        <f t="shared" ref="B66:G66" si="14">B46+B55+B60+B63+B64</f>
        <v>0</v>
      </c>
      <c r="C66" s="41">
        <f t="shared" si="14"/>
        <v>1207397.17</v>
      </c>
      <c r="D66" s="41">
        <f t="shared" si="14"/>
        <v>1207397.17</v>
      </c>
      <c r="E66" s="41">
        <f t="shared" si="14"/>
        <v>1207397.17</v>
      </c>
      <c r="F66" s="41">
        <f t="shared" si="14"/>
        <v>1207397.17</v>
      </c>
      <c r="G66" s="41">
        <f t="shared" si="14"/>
        <v>1207397.17</v>
      </c>
    </row>
    <row r="67" spans="1:7" ht="10.199999999999999" customHeight="1" x14ac:dyDescent="0.3">
      <c r="A67" s="13"/>
      <c r="B67" s="38"/>
      <c r="C67" s="38"/>
      <c r="D67" s="38"/>
      <c r="E67" s="38"/>
      <c r="F67" s="38"/>
      <c r="G67" s="38"/>
    </row>
    <row r="68" spans="1:7" x14ac:dyDescent="0.3">
      <c r="A68" s="15" t="s">
        <v>61</v>
      </c>
      <c r="B68" s="41">
        <f t="shared" ref="B68:G68" si="15">B69</f>
        <v>0</v>
      </c>
      <c r="C68" s="41">
        <f t="shared" si="15"/>
        <v>0</v>
      </c>
      <c r="D68" s="41">
        <f t="shared" si="15"/>
        <v>0</v>
      </c>
      <c r="E68" s="41">
        <f t="shared" si="15"/>
        <v>0</v>
      </c>
      <c r="F68" s="41">
        <f t="shared" si="15"/>
        <v>0</v>
      </c>
      <c r="G68" s="41">
        <f t="shared" si="15"/>
        <v>0</v>
      </c>
    </row>
    <row r="69" spans="1:7" x14ac:dyDescent="0.3">
      <c r="A69" s="13" t="s">
        <v>62</v>
      </c>
      <c r="B69" s="38"/>
      <c r="C69" s="38"/>
      <c r="D69" s="38">
        <f>B69+C69</f>
        <v>0</v>
      </c>
      <c r="E69" s="38"/>
      <c r="F69" s="38"/>
      <c r="G69" s="38">
        <f>F69-B69</f>
        <v>0</v>
      </c>
    </row>
    <row r="70" spans="1:7" ht="7.5" customHeight="1" x14ac:dyDescent="0.3">
      <c r="A70" s="13"/>
      <c r="B70" s="38"/>
      <c r="C70" s="38"/>
      <c r="D70" s="38"/>
      <c r="E70" s="38"/>
      <c r="F70" s="38"/>
      <c r="G70" s="38"/>
    </row>
    <row r="71" spans="1:7" x14ac:dyDescent="0.3">
      <c r="A71" s="15" t="s">
        <v>63</v>
      </c>
      <c r="B71" s="41">
        <f t="shared" ref="B71:G71" si="16">B41+B66+B68</f>
        <v>242346479</v>
      </c>
      <c r="C71" s="41">
        <f t="shared" si="16"/>
        <v>6219924.6500000004</v>
      </c>
      <c r="D71" s="41">
        <f t="shared" si="16"/>
        <v>248566403.64999998</v>
      </c>
      <c r="E71" s="41">
        <f t="shared" si="16"/>
        <v>243816808.92999998</v>
      </c>
      <c r="F71" s="41">
        <f t="shared" si="16"/>
        <v>243816808.92999998</v>
      </c>
      <c r="G71" s="41">
        <f t="shared" si="16"/>
        <v>1470329.93</v>
      </c>
    </row>
    <row r="72" spans="1:7" ht="7.5" customHeight="1" x14ac:dyDescent="0.3">
      <c r="A72" s="13"/>
      <c r="B72" s="38"/>
      <c r="C72" s="38"/>
      <c r="D72" s="38"/>
      <c r="E72" s="38"/>
      <c r="F72" s="38"/>
      <c r="G72" s="38"/>
    </row>
    <row r="73" spans="1:7" x14ac:dyDescent="0.3">
      <c r="A73" s="15" t="s">
        <v>64</v>
      </c>
      <c r="B73" s="38"/>
      <c r="C73" s="38"/>
      <c r="D73" s="38"/>
      <c r="E73" s="38"/>
      <c r="F73" s="38"/>
      <c r="G73" s="38"/>
    </row>
    <row r="74" spans="1:7" ht="29.9" x14ac:dyDescent="0.3">
      <c r="A74" s="13" t="s">
        <v>65</v>
      </c>
      <c r="B74" s="38"/>
      <c r="C74" s="38"/>
      <c r="D74" s="38">
        <f>B74+C74</f>
        <v>0</v>
      </c>
      <c r="E74" s="38"/>
      <c r="F74" s="38"/>
      <c r="G74" s="38">
        <f>F74-B74</f>
        <v>0</v>
      </c>
    </row>
    <row r="75" spans="1:7" ht="29.9" x14ac:dyDescent="0.3">
      <c r="A75" s="13" t="s">
        <v>66</v>
      </c>
      <c r="B75" s="38"/>
      <c r="C75" s="38"/>
      <c r="D75" s="38">
        <f>B75+C75</f>
        <v>0</v>
      </c>
      <c r="E75" s="38"/>
      <c r="F75" s="38"/>
      <c r="G75" s="38">
        <f>F75-B75</f>
        <v>0</v>
      </c>
    </row>
    <row r="76" spans="1:7" x14ac:dyDescent="0.3">
      <c r="A76" s="15" t="s">
        <v>67</v>
      </c>
      <c r="B76" s="41">
        <f t="shared" ref="B76:G76" si="17">SUM(B74:B75)</f>
        <v>0</v>
      </c>
      <c r="C76" s="41">
        <f t="shared" si="17"/>
        <v>0</v>
      </c>
      <c r="D76" s="41">
        <f t="shared" si="17"/>
        <v>0</v>
      </c>
      <c r="E76" s="41">
        <f t="shared" si="17"/>
        <v>0</v>
      </c>
      <c r="F76" s="41">
        <f t="shared" si="17"/>
        <v>0</v>
      </c>
      <c r="G76" s="41">
        <f t="shared" si="17"/>
        <v>0</v>
      </c>
    </row>
    <row r="77" spans="1:7" ht="5.45" customHeight="1" thickBot="1" x14ac:dyDescent="0.35">
      <c r="A77" s="16"/>
      <c r="B77" s="4"/>
      <c r="C77" s="4"/>
      <c r="D77" s="4"/>
      <c r="E77" s="4"/>
      <c r="F77" s="4"/>
      <c r="G77" s="4"/>
    </row>
  </sheetData>
  <mergeCells count="11">
    <mergeCell ref="F6:F7"/>
    <mergeCell ref="A1:G1"/>
    <mergeCell ref="A2:G2"/>
    <mergeCell ref="A3:G3"/>
    <mergeCell ref="A4:G4"/>
    <mergeCell ref="B5:F5"/>
    <mergeCell ref="G5:G7"/>
    <mergeCell ref="B6:B7"/>
    <mergeCell ref="C6:C7"/>
    <mergeCell ref="D6:D7"/>
    <mergeCell ref="E6:E7"/>
  </mergeCells>
  <pageMargins left="0.31496062992125984" right="0" top="0" bottom="0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F5_EAID</vt:lpstr>
      <vt:lpstr>F5_EAID (2)</vt:lpstr>
      <vt:lpstr>'F5_EAID'!Títulos_a_imprimir</vt:lpstr>
      <vt:lpstr>'F5_EAID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ERIOS</cp:lastModifiedBy>
  <cp:lastPrinted>2022-01-28T20:08:01Z</cp:lastPrinted>
  <dcterms:created xsi:type="dcterms:W3CDTF">2016-10-11T20:13:05Z</dcterms:created>
  <dcterms:modified xsi:type="dcterms:W3CDTF">2022-01-28T21:32:37Z</dcterms:modified>
</cp:coreProperties>
</file>